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hadahalabodi\Desktop\Toolkit\"/>
    </mc:Choice>
  </mc:AlternateContent>
  <xr:revisionPtr revIDLastSave="0" documentId="13_ncr:1_{9BA2326F-6EE6-488C-8A0D-00EEA9113D37}" xr6:coauthVersionLast="47" xr6:coauthVersionMax="47" xr10:uidLastSave="{00000000-0000-0000-0000-000000000000}"/>
  <bookViews>
    <workbookView xWindow="-110" yWindow="-110" windowWidth="19420" windowHeight="10420" tabRatio="827" activeTab="5" xr2:uid="{00000000-000D-0000-FFFF-FFFF00000000}"/>
  </bookViews>
  <sheets>
    <sheet name="المقدمة" sheetId="11" r:id="rId1"/>
    <sheet name="المنهجية والافتراضات" sheetId="10" r:id="rId2"/>
    <sheet name="ملاحظات هامة" sheetId="22" r:id="rId3"/>
    <sheet name="تقرير الأعداد الحالي" sheetId="21" r:id="rId4"/>
    <sheet name="  تقرير عبء العمل" sheetId="13" r:id="rId5"/>
    <sheet name="الوحدة التنظيمية" sheetId="25" r:id="rId6"/>
    <sheet name="Sheet1" sheetId="18" state="hidden" r:id="rId7"/>
  </sheets>
  <definedNames>
    <definedName name="_xlnm._FilterDatabase" localSheetId="5" hidden="1">'الوحدة التنظيمية'!$C$11:$Q$18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25" l="1"/>
  <c r="G28" i="25"/>
  <c r="F28" i="25"/>
  <c r="E28" i="25"/>
  <c r="D36" i="25"/>
  <c r="H37" i="25"/>
  <c r="G37" i="25"/>
  <c r="F37" i="25"/>
  <c r="E37" i="25"/>
  <c r="D35" i="25"/>
  <c r="D37" i="25" s="1"/>
  <c r="I18" i="25"/>
  <c r="L18" i="25" s="1"/>
  <c r="I17" i="25"/>
  <c r="L17" i="25" s="1"/>
  <c r="I16" i="25"/>
  <c r="L16" i="25" s="1"/>
  <c r="I15" i="25"/>
  <c r="L15" i="25" s="1"/>
  <c r="I14" i="25"/>
  <c r="L14" i="25" s="1"/>
  <c r="I13" i="25"/>
  <c r="L13" i="25" s="1"/>
  <c r="I12" i="25"/>
  <c r="L12" i="25" s="1"/>
  <c r="L19" i="25" l="1"/>
  <c r="M14" i="25" s="1"/>
  <c r="G20" i="13"/>
  <c r="M18" i="25" l="1"/>
  <c r="M17" i="25"/>
  <c r="M16" i="25"/>
  <c r="M13" i="25"/>
  <c r="E26" i="25"/>
  <c r="D21" i="25"/>
  <c r="M15" i="25"/>
  <c r="M12" i="25"/>
  <c r="K14" i="13" l="1"/>
  <c r="H14" i="13"/>
  <c r="K19" i="13"/>
  <c r="N19" i="13" s="1"/>
  <c r="K18" i="13"/>
  <c r="N18" i="13" s="1"/>
  <c r="K17" i="13"/>
  <c r="N17" i="13" s="1"/>
  <c r="K16" i="13"/>
  <c r="K15" i="13"/>
  <c r="H15" i="13"/>
  <c r="H16" i="13"/>
  <c r="H17" i="13"/>
  <c r="H18" i="13"/>
  <c r="H19" i="13"/>
  <c r="N16" i="13" l="1"/>
  <c r="N15" i="13"/>
  <c r="N14" i="13"/>
  <c r="H20" i="13"/>
  <c r="K20" i="13"/>
  <c r="C32" i="10" l="1"/>
  <c r="E32" i="10"/>
  <c r="D32" i="10"/>
  <c r="C30" i="10" l="1"/>
  <c r="C34" i="10" l="1"/>
  <c r="E34" i="10"/>
  <c r="D34" i="10"/>
</calcChain>
</file>

<file path=xl/sharedStrings.xml><?xml version="1.0" encoding="utf-8"?>
<sst xmlns="http://schemas.openxmlformats.org/spreadsheetml/2006/main" count="123" uniqueCount="99">
  <si>
    <t>المنهجيات المتبعة لتحديد عبء العمل للموظفين</t>
  </si>
  <si>
    <t>المستويات</t>
  </si>
  <si>
    <t>نموذج الماسة</t>
  </si>
  <si>
    <t>نموذج الهرم</t>
  </si>
  <si>
    <t>نموذج الهرم المقلوب</t>
  </si>
  <si>
    <t>العليا</t>
  </si>
  <si>
    <t>أخصائي أول، مسؤول أول</t>
  </si>
  <si>
    <t>الوسطى</t>
  </si>
  <si>
    <t>أخصائي، مهندس، مسؤول</t>
  </si>
  <si>
    <t>الأدنى</t>
  </si>
  <si>
    <t>محلل، باحث، مشرف</t>
  </si>
  <si>
    <t xml:space="preserve">مثال: </t>
  </si>
  <si>
    <t>إدارة تطوير الموارد البشرية</t>
  </si>
  <si>
    <t>إجمالي عبئ العمل (الساعات):</t>
  </si>
  <si>
    <t>النموذج المختار لتوزيع المستويات الوظيفية:</t>
  </si>
  <si>
    <t xml:space="preserve">نسب التوزيع: </t>
  </si>
  <si>
    <t xml:space="preserve">المسميات الوظيفية: </t>
  </si>
  <si>
    <t xml:space="preserve">أعداد الموظفين المطلوب للإدارة: </t>
  </si>
  <si>
    <t>عدد أيام السنة</t>
  </si>
  <si>
    <t>عدد أيام إجازات نهاية الأسبوع</t>
  </si>
  <si>
    <t>عدد أيام الإجازات الرسمية</t>
  </si>
  <si>
    <t>عدد أيام الإجازات السنوية</t>
  </si>
  <si>
    <t xml:space="preserve">معدل الإجازات المرضية </t>
  </si>
  <si>
    <t>عدد أيام العمل الفعلية</t>
  </si>
  <si>
    <t>عدد ساعات العمل اليومية</t>
  </si>
  <si>
    <t>معادل الدوام الكامل السنوي (ساعات عمل)</t>
  </si>
  <si>
    <t xml:space="preserve">معامل الإنتاجية </t>
  </si>
  <si>
    <t>يتم تقريب الأعداد من 0.4 وما فوق الى 1</t>
  </si>
  <si>
    <t>الوكالة</t>
  </si>
  <si>
    <t>الإدارة العامة</t>
  </si>
  <si>
    <t>الإدارة</t>
  </si>
  <si>
    <t>القسم</t>
  </si>
  <si>
    <t>الوحدة</t>
  </si>
  <si>
    <t>الرقم الوظيفي</t>
  </si>
  <si>
    <t xml:space="preserve">اسم الموظف </t>
  </si>
  <si>
    <t>عدد الموظفين الحاليين بدوام كامل</t>
  </si>
  <si>
    <t>عدد الموظفين بعد تقييم عبء العمل</t>
  </si>
  <si>
    <t>إجمالي</t>
  </si>
  <si>
    <t>موظف</t>
  </si>
  <si>
    <t>مدير</t>
  </si>
  <si>
    <t>الاختلاف بالأعداد</t>
  </si>
  <si>
    <t>المهمة</t>
  </si>
  <si>
    <t>التردد</t>
  </si>
  <si>
    <t>التردد بالأرقام</t>
  </si>
  <si>
    <t>المجموع</t>
  </si>
  <si>
    <t>عدد الموظفين الحاليين بدوام كامل =</t>
  </si>
  <si>
    <t>عدد الموظفين بعد تقييم عبء العمل =</t>
  </si>
  <si>
    <t>الملاحظات</t>
  </si>
  <si>
    <t>يومي</t>
  </si>
  <si>
    <t>اسبوعي</t>
  </si>
  <si>
    <t>شهري</t>
  </si>
  <si>
    <t>سنوي</t>
  </si>
  <si>
    <t>محرك عبء العمل</t>
  </si>
  <si>
    <t>الوقت المستغرق لكل تكرار (ساعات)</t>
  </si>
  <si>
    <t xml:space="preserve">في صفحة تحليل عبء العمل، فإن التردد اليومي سيكون 240 عوضًا عن الـ 195 المذكورة أعلاه </t>
  </si>
  <si>
    <t>يتم التحقق من هذا العمود أثناء جلسات التحقق</t>
  </si>
  <si>
    <t>إجمالي أعداد الموظفين الحالي (بناءً على بيانات الـ HRIS للجهة الحكومية)</t>
  </si>
  <si>
    <t>إجمالي أعداد الموظفين من مخرجات النموذج (والتحقق من ذلك أثناء جلسات التحقق)</t>
  </si>
  <si>
    <t>ملاحظات</t>
  </si>
  <si>
    <t>إجمالي عبء العمل (الساعات)</t>
  </si>
  <si>
    <t>الوقت الإجمالي (عبء العمل)</t>
  </si>
  <si>
    <t>نسب عبء العمل</t>
  </si>
  <si>
    <t>مساعد</t>
  </si>
  <si>
    <t>ممارس</t>
  </si>
  <si>
    <t>ممارس أول</t>
  </si>
  <si>
    <t>المسميات الوظيفية المقترحة 
(بناء على التصنيف السعودي المهني الموحد)</t>
  </si>
  <si>
    <t>هل هذه المهمة جزء من مهامك الحالية؟ (نعم / لا)</t>
  </si>
  <si>
    <t>إجمالي عبء العمل (الساعات):</t>
  </si>
  <si>
    <t xml:space="preserve">ملاحظات عامة  على الوحدة التنظيمية: </t>
  </si>
  <si>
    <t>2)</t>
  </si>
  <si>
    <t>3)</t>
  </si>
  <si>
    <t>المسمى الوظيفي (بناء على المسميات الوظيفية المعتمدة لدى الوحدة التنظيمية و التي قد أو لا تتطابق مع التصنيف السعودي المهني الموحد)</t>
  </si>
  <si>
    <t xml:space="preserve">مدير </t>
  </si>
  <si>
    <t>المسمى الوظيفي بناءً على بيانات الـ HRIS للجهة الحكومية</t>
  </si>
  <si>
    <t>المسمى الوظيفي المتوافقة مع مهام الموظف الفعلية وبناءً على دليل التصنيف السعودي المهني الموحد</t>
  </si>
  <si>
    <t>ملاحظات:</t>
  </si>
  <si>
    <t xml:space="preserve">يتم احتساب أعداد الموظفين الحالية بناءً على قائمة الأجور من وزارة المالية  </t>
  </si>
  <si>
    <t>تتم جلسات التحقق مع رئيس الوحدة التنظيمية فقط</t>
  </si>
  <si>
    <t xml:space="preserve">يتم تعبئة النموذج من قبل فريق تخطيط القوى العاملة </t>
  </si>
  <si>
    <t xml:space="preserve">يعتبر هذا النموذج "سري" ولا يتم مشاركته خارج فريق تخطيط القوى العاملة </t>
  </si>
  <si>
    <t xml:space="preserve">يتم تعبئة أعمدة محددة من قبل مدراء الإدارات وفي نموذج رقم 7 "نموذج - تحليل عبء العمل (نسخة مدير الإدارة)" </t>
  </si>
  <si>
    <t>التكرار (لكل تردد)</t>
  </si>
  <si>
    <t xml:space="preserve">لا يتم احتساب رؤساء الوحدات التنظيمية ضمن الأعداد الحالية أو المطلوبة في صفحة "الوحدة التنظيمية" فقط. </t>
  </si>
  <si>
    <t>يتم إدراج أسماء رؤساء الوحدات التنظيمية في صفحة "تقرير الأعداد الحالي"</t>
  </si>
  <si>
    <t>يتم احتساب رؤساء الوحدات التنظيمية في صفحة "تقرير عبء العمل" في عمود "مدير" سواء كان على الوضع الحالي أو المطلوب</t>
  </si>
  <si>
    <t xml:space="preserve">ملاحظات هامة: </t>
  </si>
  <si>
    <t xml:space="preserve">في صفحة تحليل عبء العمل، فإن التردد اليومي سيكون 240 عوضًا عن الـ 195 المذكورة في صفحة "المنهجية والافتراضات" </t>
  </si>
  <si>
    <t xml:space="preserve">يتم إنشاء ملف مستقل لهذا النموذج لكل إدارة عامة </t>
  </si>
  <si>
    <t xml:space="preserve">يتم إنشاء صفحات مستقلة لكل وحدة تنظيمية داخل هذا الملف </t>
  </si>
  <si>
    <t xml:space="preserve">لا يتم احتساب عبء العمل لرؤساء الوحدات التنظيمية في هذا النموذج </t>
  </si>
  <si>
    <r>
      <t xml:space="preserve">تتم جلسات التحقق بين فريق تخطيط القوى العاملة ورئيس الوحدة التنظيمية </t>
    </r>
    <r>
      <rPr>
        <b/>
        <u/>
        <sz val="11"/>
        <color theme="1"/>
        <rFont val="HRSD"/>
      </rPr>
      <t>فقط</t>
    </r>
  </si>
  <si>
    <t xml:space="preserve">يتم تعبئة أعمدة محددة من قبل مدراء الإدارات وفي نموذج رقم 6 "نموذج تحليل الطلب - النهج التصاعدي - نسخة مدير الإدارة" </t>
  </si>
  <si>
    <t xml:space="preserve">الوظيفة أساسية / داعمة </t>
  </si>
  <si>
    <t xml:space="preserve">المستوى الوظيفي </t>
  </si>
  <si>
    <t>هل يتطابق المسمى الوظيفي للموظف مع مهامه الفعلية؟</t>
  </si>
  <si>
    <t xml:space="preserve">هل الموظف تابع للوحدة التنظيمية؟ </t>
  </si>
  <si>
    <t xml:space="preserve">1) </t>
  </si>
  <si>
    <t>ساعات العمل في رمضان</t>
  </si>
  <si>
    <t>متقدم/خبير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</si>
</sst>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HRSD"/>
    </font>
    <font>
      <sz val="11"/>
      <color theme="1"/>
      <name val="Calibri"/>
      <family val="2"/>
      <scheme val="minor"/>
    </font>
    <font>
      <b/>
      <sz val="11"/>
      <color theme="1"/>
      <name val="HRSD"/>
    </font>
    <font>
      <b/>
      <sz val="12"/>
      <color rgb="FFFFFFFF"/>
      <name val="HRSD"/>
    </font>
    <font>
      <b/>
      <sz val="12"/>
      <color rgb="FF000000"/>
      <name val="HRSD"/>
    </font>
    <font>
      <i/>
      <sz val="12"/>
      <color rgb="FF000000"/>
      <name val="HRSD"/>
    </font>
    <font>
      <sz val="12"/>
      <color theme="1"/>
      <name val="HRSD"/>
    </font>
    <font>
      <sz val="12"/>
      <color theme="0"/>
      <name val="HRSD"/>
    </font>
    <font>
      <sz val="12"/>
      <color theme="1" tint="0.34998626667073579"/>
      <name val="HRSD"/>
    </font>
    <font>
      <sz val="12"/>
      <name val="HRSD"/>
    </font>
    <font>
      <b/>
      <sz val="12"/>
      <color theme="1"/>
      <name val="HRSD"/>
    </font>
    <font>
      <sz val="11"/>
      <color rgb="FFFF0000"/>
      <name val="HRSD"/>
    </font>
    <font>
      <b/>
      <sz val="12"/>
      <name val="HRSD"/>
    </font>
    <font>
      <b/>
      <i/>
      <sz val="12"/>
      <color rgb="FF000000"/>
      <name val="HRSD"/>
    </font>
    <font>
      <sz val="10"/>
      <name val="Arial"/>
      <family val="2"/>
    </font>
    <font>
      <b/>
      <u/>
      <sz val="12"/>
      <color theme="1"/>
      <name val="HRSD"/>
    </font>
    <font>
      <b/>
      <u/>
      <sz val="12"/>
      <name val="HRSD"/>
    </font>
    <font>
      <b/>
      <u/>
      <sz val="11"/>
      <color theme="1"/>
      <name val="HRSD"/>
    </font>
  </fonts>
  <fills count="2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B701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BB47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5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4" fillId="10" borderId="2" xfId="0" applyFont="1" applyFill="1" applyBorder="1" applyAlignment="1">
      <alignment horizontal="right" vertical="center" wrapText="1" readingOrder="2"/>
    </xf>
    <xf numFmtId="0" fontId="5" fillId="11" borderId="3" xfId="0" applyFont="1" applyFill="1" applyBorder="1" applyAlignment="1">
      <alignment horizontal="right" vertical="center" wrapText="1" readingOrder="2"/>
    </xf>
    <xf numFmtId="0" fontId="5" fillId="11" borderId="4" xfId="0" applyFont="1" applyFill="1" applyBorder="1" applyAlignment="1">
      <alignment horizontal="right" vertical="center" wrapText="1" readingOrder="2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9" fontId="7" fillId="9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8" fillId="2" borderId="1" xfId="0" applyFont="1" applyFill="1" applyBorder="1" applyAlignment="1">
      <alignment horizontal="right" vertical="top" wrapText="1" indent="1"/>
    </xf>
    <xf numFmtId="0" fontId="8" fillId="5" borderId="1" xfId="0" applyFont="1" applyFill="1" applyBorder="1" applyAlignment="1">
      <alignment horizontal="right" vertical="top" wrapText="1" indent="1"/>
    </xf>
    <xf numFmtId="0" fontId="9" fillId="3" borderId="1" xfId="0" applyFont="1" applyFill="1" applyBorder="1" applyAlignment="1">
      <alignment horizontal="right" vertical="top" wrapText="1" indent="1"/>
    </xf>
    <xf numFmtId="0" fontId="9" fillId="8" borderId="1" xfId="0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1" fontId="9" fillId="8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top"/>
    </xf>
    <xf numFmtId="0" fontId="3" fillId="9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9" fontId="1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right" vertical="center" wrapText="1"/>
    </xf>
    <xf numFmtId="9" fontId="10" fillId="0" borderId="0" xfId="0" applyNumberFormat="1" applyFont="1" applyAlignment="1">
      <alignment horizontal="center" vertical="center" wrapText="1"/>
    </xf>
    <xf numFmtId="9" fontId="14" fillId="11" borderId="4" xfId="1" applyFont="1" applyFill="1" applyBorder="1" applyAlignment="1">
      <alignment horizontal="center" vertical="center" wrapText="1" readingOrder="2"/>
    </xf>
    <xf numFmtId="0" fontId="6" fillId="11" borderId="4" xfId="0" applyFont="1" applyFill="1" applyBorder="1" applyAlignment="1">
      <alignment vertical="center" wrapText="1" readingOrder="2"/>
    </xf>
    <xf numFmtId="0" fontId="6" fillId="9" borderId="4" xfId="0" applyFont="1" applyFill="1" applyBorder="1" applyAlignment="1">
      <alignment vertical="center" wrapText="1" readingOrder="2"/>
    </xf>
    <xf numFmtId="1" fontId="6" fillId="9" borderId="4" xfId="0" applyNumberFormat="1" applyFont="1" applyFill="1" applyBorder="1" applyAlignment="1">
      <alignment vertical="center" wrapText="1" readingOrder="2"/>
    </xf>
    <xf numFmtId="0" fontId="4" fillId="10" borderId="8" xfId="0" applyFont="1" applyFill="1" applyBorder="1" applyAlignment="1">
      <alignment vertical="center" wrapText="1" readingOrder="2"/>
    </xf>
    <xf numFmtId="0" fontId="4" fillId="10" borderId="9" xfId="0" applyFont="1" applyFill="1" applyBorder="1" applyAlignment="1">
      <alignment vertical="center" wrapText="1" readingOrder="2"/>
    </xf>
    <xf numFmtId="1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" fontId="9" fillId="3" borderId="7" xfId="1" applyNumberFormat="1" applyFont="1" applyFill="1" applyBorder="1" applyAlignment="1">
      <alignment horizontal="right" vertical="center" wrapText="1"/>
    </xf>
    <xf numFmtId="1" fontId="3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right" vertical="top"/>
    </xf>
    <xf numFmtId="0" fontId="8" fillId="2" borderId="13" xfId="0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right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1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right" vertical="center" wrapText="1"/>
    </xf>
    <xf numFmtId="1" fontId="9" fillId="3" borderId="13" xfId="1" applyNumberFormat="1" applyFont="1" applyFill="1" applyBorder="1" applyAlignment="1">
      <alignment vertical="top" wrapText="1"/>
    </xf>
    <xf numFmtId="1" fontId="9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1" fontId="9" fillId="3" borderId="13" xfId="0" applyNumberFormat="1" applyFont="1" applyFill="1" applyBorder="1" applyAlignment="1">
      <alignment horizontal="right" vertical="center" wrapText="1"/>
    </xf>
    <xf numFmtId="1" fontId="9" fillId="3" borderId="13" xfId="1" applyNumberFormat="1" applyFont="1" applyFill="1" applyBorder="1" applyAlignment="1">
      <alignment horizontal="right" vertical="top" wrapText="1"/>
    </xf>
    <xf numFmtId="1" fontId="9" fillId="3" borderId="13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10" fillId="3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8" fillId="17" borderId="0" xfId="0" applyFont="1" applyFill="1" applyAlignment="1">
      <alignment horizontal="center" vertical="top"/>
    </xf>
    <xf numFmtId="9" fontId="9" fillId="3" borderId="14" xfId="1" applyFont="1" applyFill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0" fontId="1" fillId="0" borderId="0" xfId="0" applyFont="1"/>
    <xf numFmtId="0" fontId="1" fillId="3" borderId="15" xfId="0" applyFont="1" applyFill="1" applyBorder="1"/>
    <xf numFmtId="0" fontId="7" fillId="3" borderId="15" xfId="0" applyFont="1" applyFill="1" applyBorder="1" applyAlignment="1">
      <alignment horizontal="right" vertical="top"/>
    </xf>
    <xf numFmtId="0" fontId="1" fillId="9" borderId="0" xfId="0" applyFont="1" applyFill="1" applyAlignment="1">
      <alignment horizontal="center" vertical="center"/>
    </xf>
    <xf numFmtId="0" fontId="11" fillId="15" borderId="0" xfId="0" applyFont="1" applyFill="1" applyAlignment="1">
      <alignment horizontal="right" vertical="top"/>
    </xf>
    <xf numFmtId="0" fontId="9" fillId="0" borderId="1" xfId="0" applyFont="1" applyFill="1" applyBorder="1" applyAlignment="1">
      <alignment horizontal="right" vertical="top" wrapText="1" indent="1"/>
    </xf>
    <xf numFmtId="0" fontId="7" fillId="0" borderId="0" xfId="0" applyFont="1" applyFill="1" applyAlignment="1">
      <alignment horizontal="right" vertical="top"/>
    </xf>
    <xf numFmtId="1" fontId="10" fillId="14" borderId="13" xfId="0" applyNumberFormat="1" applyFont="1" applyFill="1" applyBorder="1" applyAlignment="1">
      <alignment horizontal="center" vertical="center" wrapText="1"/>
    </xf>
    <xf numFmtId="9" fontId="14" fillId="11" borderId="5" xfId="1" applyFont="1" applyFill="1" applyBorder="1" applyAlignment="1">
      <alignment horizontal="center" vertical="center" wrapText="1" readingOrder="2"/>
    </xf>
    <xf numFmtId="9" fontId="14" fillId="11" borderId="6" xfId="1" applyFont="1" applyFill="1" applyBorder="1" applyAlignment="1">
      <alignment horizontal="center" vertical="center" wrapText="1" readingOrder="2"/>
    </xf>
    <xf numFmtId="1" fontId="9" fillId="3" borderId="13" xfId="1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/>
    </xf>
    <xf numFmtId="0" fontId="8" fillId="18" borderId="13" xfId="0" applyFont="1" applyFill="1" applyBorder="1" applyAlignment="1">
      <alignment horizontal="right" vertical="center" wrapText="1"/>
    </xf>
    <xf numFmtId="0" fontId="1" fillId="9" borderId="0" xfId="0" applyFont="1" applyFill="1" applyAlignment="1">
      <alignment vertical="center" wrapText="1"/>
    </xf>
    <xf numFmtId="0" fontId="16" fillId="0" borderId="0" xfId="0" applyFont="1" applyAlignment="1">
      <alignment horizontal="right" vertical="top"/>
    </xf>
    <xf numFmtId="0" fontId="7" fillId="8" borderId="0" xfId="0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15" borderId="4" xfId="0" applyFont="1" applyFill="1" applyBorder="1" applyAlignment="1">
      <alignment vertical="center" wrapText="1" readingOrder="2"/>
    </xf>
    <xf numFmtId="0" fontId="18" fillId="9" borderId="0" xfId="0" applyFont="1" applyFill="1" applyAlignment="1">
      <alignment vertical="center"/>
    </xf>
    <xf numFmtId="0" fontId="7" fillId="0" borderId="0" xfId="0" applyFont="1" applyAlignment="1">
      <alignment horizontal="right" vertical="top" readingOrder="2"/>
    </xf>
    <xf numFmtId="0" fontId="7" fillId="0" borderId="1" xfId="0" applyFont="1" applyBorder="1" applyAlignment="1">
      <alignment horizontal="right" vertical="top" wrapText="1"/>
    </xf>
    <xf numFmtId="2" fontId="7" fillId="0" borderId="0" xfId="0" applyNumberFormat="1" applyFont="1" applyAlignment="1">
      <alignment horizontal="right" vertical="top"/>
    </xf>
    <xf numFmtId="0" fontId="1" fillId="3" borderId="0" xfId="0" applyFont="1" applyFill="1" applyBorder="1"/>
    <xf numFmtId="0" fontId="7" fillId="3" borderId="0" xfId="0" applyFont="1" applyFill="1" applyBorder="1" applyAlignment="1">
      <alignment horizontal="right" vertical="top"/>
    </xf>
    <xf numFmtId="9" fontId="14" fillId="11" borderId="5" xfId="1" applyFont="1" applyFill="1" applyBorder="1" applyAlignment="1">
      <alignment horizontal="center" vertical="center" wrapText="1" readingOrder="2"/>
    </xf>
    <xf numFmtId="9" fontId="14" fillId="11" borderId="6" xfId="1" applyFont="1" applyFill="1" applyBorder="1" applyAlignment="1">
      <alignment horizontal="center" vertical="center" wrapText="1" readingOrder="2"/>
    </xf>
    <xf numFmtId="0" fontId="5" fillId="11" borderId="5" xfId="0" applyFont="1" applyFill="1" applyBorder="1" applyAlignment="1">
      <alignment horizontal="right" vertical="center" wrapText="1" readingOrder="2"/>
    </xf>
    <xf numFmtId="0" fontId="5" fillId="11" borderId="6" xfId="0" applyFont="1" applyFill="1" applyBorder="1" applyAlignment="1">
      <alignment horizontal="right" vertical="center" wrapText="1" readingOrder="2"/>
    </xf>
    <xf numFmtId="0" fontId="8" fillId="12" borderId="10" xfId="0" applyFont="1" applyFill="1" applyBorder="1" applyAlignment="1">
      <alignment horizontal="right" vertical="center" wrapText="1"/>
    </xf>
    <xf numFmtId="0" fontId="8" fillId="12" borderId="11" xfId="0" applyFont="1" applyFill="1" applyBorder="1" applyAlignment="1">
      <alignment horizontal="right" vertical="center" wrapText="1"/>
    </xf>
    <xf numFmtId="0" fontId="8" fillId="12" borderId="12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top" wrapText="1" indent="1"/>
    </xf>
    <xf numFmtId="0" fontId="8" fillId="2" borderId="7" xfId="0" applyFont="1" applyFill="1" applyBorder="1" applyAlignment="1">
      <alignment horizontal="right" vertical="top" wrapText="1" indent="1"/>
    </xf>
    <xf numFmtId="0" fontId="6" fillId="11" borderId="16" xfId="0" applyFont="1" applyFill="1" applyBorder="1" applyAlignment="1">
      <alignment horizontal="center" vertical="center" wrapText="1" readingOrder="2"/>
    </xf>
    <xf numFmtId="0" fontId="6" fillId="11" borderId="17" xfId="0" applyFont="1" applyFill="1" applyBorder="1" applyAlignment="1">
      <alignment horizontal="center" vertical="center" wrapText="1" readingOrder="2"/>
    </xf>
    <xf numFmtId="2" fontId="6" fillId="11" borderId="16" xfId="0" applyNumberFormat="1" applyFont="1" applyFill="1" applyBorder="1" applyAlignment="1">
      <alignment horizontal="center" vertical="center" wrapText="1" readingOrder="2"/>
    </xf>
    <xf numFmtId="2" fontId="6" fillId="11" borderId="0" xfId="0" applyNumberFormat="1" applyFont="1" applyFill="1" applyBorder="1" applyAlignment="1">
      <alignment horizontal="center" vertical="center" wrapText="1" readingOrder="2"/>
    </xf>
    <xf numFmtId="0" fontId="6" fillId="16" borderId="16" xfId="0" applyFont="1" applyFill="1" applyBorder="1" applyAlignment="1">
      <alignment horizontal="center" vertical="center" wrapText="1" readingOrder="2"/>
    </xf>
    <xf numFmtId="0" fontId="6" fillId="16" borderId="0" xfId="0" applyFont="1" applyFill="1" applyBorder="1" applyAlignment="1">
      <alignment horizontal="center" vertical="center" wrapText="1" readingOrder="2"/>
    </xf>
    <xf numFmtId="0" fontId="6" fillId="19" borderId="16" xfId="0" applyFont="1" applyFill="1" applyBorder="1" applyAlignment="1">
      <alignment horizontal="center" vertical="center" wrapText="1" readingOrder="2"/>
    </xf>
    <xf numFmtId="0" fontId="6" fillId="19" borderId="17" xfId="0" applyFont="1" applyFill="1" applyBorder="1" applyAlignment="1">
      <alignment horizontal="center" vertical="center" wrapText="1" readingOrder="2"/>
    </xf>
    <xf numFmtId="0" fontId="9" fillId="0" borderId="14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</cellXfs>
  <cellStyles count="3">
    <cellStyle name="Normal" xfId="0" builtinId="0"/>
    <cellStyle name="Normal 10" xfId="2" xr:uid="{D4213DAE-CF78-41AF-B5E9-49054515F314}"/>
    <cellStyle name="Percent" xfId="1" builtinId="5"/>
  </cellStyles>
  <dxfs count="0"/>
  <tableStyles count="0" defaultTableStyle="TableStyleMedium9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1</xdr:col>
      <xdr:colOff>1598122</xdr:colOff>
      <xdr:row>2</xdr:row>
      <xdr:rowOff>49057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16572133-A496-7746-ABC7-C75406F40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061733712" y="162472"/>
          <a:ext cx="1533695" cy="468668"/>
        </a:xfrm>
        <a:prstGeom prst="rect">
          <a:avLst/>
        </a:prstGeom>
      </xdr:spPr>
    </xdr:pic>
    <xdr:clientData/>
  </xdr:twoCellAnchor>
  <xdr:twoCellAnchor>
    <xdr:from>
      <xdr:col>1</xdr:col>
      <xdr:colOff>95020</xdr:colOff>
      <xdr:row>13</xdr:row>
      <xdr:rowOff>11756</xdr:rowOff>
    </xdr:from>
    <xdr:to>
      <xdr:col>1</xdr:col>
      <xdr:colOff>4165658</xdr:colOff>
      <xdr:row>14</xdr:row>
      <xdr:rowOff>94113</xdr:rowOff>
    </xdr:to>
    <xdr:sp macro="" textlink="">
      <xdr:nvSpPr>
        <xdr:cNvPr id="4" name="Subtitle 5">
          <a:extLst>
            <a:ext uri="{FF2B5EF4-FFF2-40B4-BE49-F238E27FC236}">
              <a16:creationId xmlns:a16="http://schemas.microsoft.com/office/drawing/2014/main" id="{FD86CCFD-15DB-4BA0-B6CD-779DF99093DF}"/>
            </a:ext>
          </a:extLst>
        </xdr:cNvPr>
        <xdr:cNvSpPr>
          <a:spLocks noGrp="1"/>
        </xdr:cNvSpPr>
      </xdr:nvSpPr>
      <xdr:spPr>
        <a:xfrm>
          <a:off x="10059166176" y="2742256"/>
          <a:ext cx="4070638" cy="283440"/>
        </a:xfrm>
        <a:prstGeom prst="rect">
          <a:avLst/>
        </a:prstGeom>
      </xdr:spPr>
      <xdr:txBody>
        <a:bodyPr vert="horz" wrap="square" lIns="0" tIns="0" rIns="0" bIns="0" rtlCol="0" anchor="b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8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تحليل عب العمل للموظفين</a:t>
          </a:r>
          <a:endParaRPr lang="en-US" sz="1800" b="0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84668</xdr:colOff>
      <xdr:row>6</xdr:row>
      <xdr:rowOff>127000</xdr:rowOff>
    </xdr:from>
    <xdr:to>
      <xdr:col>8</xdr:col>
      <xdr:colOff>317504</xdr:colOff>
      <xdr:row>12</xdr:row>
      <xdr:rowOff>88221</xdr:rowOff>
    </xdr:to>
    <xdr:sp macro="" textlink="">
      <xdr:nvSpPr>
        <xdr:cNvPr id="5" name="Title 4">
          <a:extLst>
            <a:ext uri="{FF2B5EF4-FFF2-40B4-BE49-F238E27FC236}">
              <a16:creationId xmlns:a16="http://schemas.microsoft.com/office/drawing/2014/main" id="{22F6B466-0C88-481D-93D4-AA5225B4C8EE}"/>
            </a:ext>
          </a:extLst>
        </xdr:cNvPr>
        <xdr:cNvSpPr>
          <a:spLocks noGrp="1"/>
        </xdr:cNvSpPr>
      </xdr:nvSpPr>
      <xdr:spPr>
        <a:xfrm>
          <a:off x="10052399246" y="1449917"/>
          <a:ext cx="10847920" cy="1167721"/>
        </a:xfrm>
        <a:prstGeom prst="rect">
          <a:avLst/>
        </a:prstGeom>
      </xdr:spPr>
      <xdr:txBody>
        <a:bodyPr vert="horz" wrap="square" lIns="0" tIns="0" rIns="0" bIns="0" rtlCol="0" anchor="ctr" anchorCtr="0">
          <a:noAutofit/>
        </a:bodyPr>
        <a:lstStyle>
          <a:lvl1pPr marL="0" marR="0" indent="0" algn="r" defTabSz="914400" rtl="1" eaLnBrk="1" fontAlgn="auto" latinLnBrk="0" hangingPunct="1">
            <a:lnSpc>
              <a:spcPct val="12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 sz="3200" b="0" i="0" kern="1200">
              <a:ln>
                <a:noFill/>
              </a:ln>
              <a:solidFill>
                <a:schemeClr val="bg1"/>
              </a:solidFill>
              <a:latin typeface="29LT Bukra" panose="020B0504040000000004" pitchFamily="34" charset="-78"/>
              <a:ea typeface="+mj-ea"/>
              <a:cs typeface="+mj-cs"/>
            </a:defRPr>
          </a:lvl1pPr>
        </a:lstStyle>
        <a:p>
          <a:r>
            <a:rPr lang="ar-SA" sz="3600" b="1">
              <a:solidFill>
                <a:sysClr val="windowText" lastClr="000000"/>
              </a:solidFill>
              <a:latin typeface="HRSD" panose="02000906030000020004" pitchFamily="2" charset="-78"/>
              <a:cs typeface="HRSD" panose="02000906030000020004" pitchFamily="2" charset="-78"/>
            </a:rPr>
            <a:t>مشروع التخطيط الاستراتيجي للقوى العاملة</a:t>
          </a:r>
          <a:endParaRPr lang="en-US" sz="3600" b="1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95020</xdr:colOff>
      <xdr:row>15</xdr:row>
      <xdr:rowOff>17647</xdr:rowOff>
    </xdr:from>
    <xdr:to>
      <xdr:col>1</xdr:col>
      <xdr:colOff>4165658</xdr:colOff>
      <xdr:row>16</xdr:row>
      <xdr:rowOff>100004</xdr:rowOff>
    </xdr:to>
    <xdr:sp macro="" textlink="">
      <xdr:nvSpPr>
        <xdr:cNvPr id="6" name="Subtitle 5">
          <a:extLst>
            <a:ext uri="{FF2B5EF4-FFF2-40B4-BE49-F238E27FC236}">
              <a16:creationId xmlns:a16="http://schemas.microsoft.com/office/drawing/2014/main" id="{5FB15DC8-2E11-4700-A418-E3A6CC224F9E}"/>
            </a:ext>
          </a:extLst>
        </xdr:cNvPr>
        <xdr:cNvSpPr txBox="1">
          <a:spLocks/>
        </xdr:cNvSpPr>
      </xdr:nvSpPr>
      <xdr:spPr>
        <a:xfrm>
          <a:off x="10059113259" y="3150314"/>
          <a:ext cx="4070638" cy="283440"/>
        </a:xfrm>
        <a:prstGeom prst="rect">
          <a:avLst/>
        </a:prstGeom>
      </xdr:spPr>
      <xdr:txBody>
        <a:bodyPr vert="horz" wrap="square" lIns="0" tIns="0" rIns="0" bIns="0" rtlCol="0" anchor="b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r" defTabSz="914400" eaLnBrk="1" fontAlgn="auto" latinLnBrk="0" hangingPunct="1">
            <a:lnSpc>
              <a:spcPct val="12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1800" b="0" i="1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RSD Bold" panose="02000906030000020004" pitchFamily="2" charset="-78"/>
              <a:ea typeface="+mj-ea"/>
              <a:cs typeface="HRSD Bold" panose="02000906030000020004" pitchFamily="2" charset="-78"/>
            </a:rPr>
            <a:t>اسم الوكالة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4400243</xdr:colOff>
      <xdr:row>19</xdr:row>
      <xdr:rowOff>115174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136E6E7-BA5A-4519-A38A-5CA05F2D90C3}"/>
            </a:ext>
          </a:extLst>
        </xdr:cNvPr>
        <xdr:cNvSpPr/>
      </xdr:nvSpPr>
      <xdr:spPr>
        <a:xfrm>
          <a:off x="10058878674" y="3735917"/>
          <a:ext cx="4400243" cy="31625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1</xdr:col>
      <xdr:colOff>1598122</xdr:colOff>
      <xdr:row>2</xdr:row>
      <xdr:rowOff>122150</xdr:rowOff>
    </xdr:to>
    <xdr:pic>
      <xdr:nvPicPr>
        <xdr:cNvPr id="3" name="Graphic 9">
          <a:extLst>
            <a:ext uri="{FF2B5EF4-FFF2-40B4-BE49-F238E27FC236}">
              <a16:creationId xmlns:a16="http://schemas.microsoft.com/office/drawing/2014/main" id="{E7BD06A4-41B5-48DC-B86D-376F1AFFC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096381428" y="162472"/>
          <a:ext cx="1533695" cy="47713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51955</xdr:rowOff>
    </xdr:from>
    <xdr:to>
      <xdr:col>1</xdr:col>
      <xdr:colOff>4070638</xdr:colOff>
      <xdr:row>17</xdr:row>
      <xdr:rowOff>127000</xdr:rowOff>
    </xdr:to>
    <xdr:sp macro="" textlink="">
      <xdr:nvSpPr>
        <xdr:cNvPr id="5" name="Subtitle 5">
          <a:extLst>
            <a:ext uri="{FF2B5EF4-FFF2-40B4-BE49-F238E27FC236}">
              <a16:creationId xmlns:a16="http://schemas.microsoft.com/office/drawing/2014/main" id="{600FE9F7-3BAE-4816-8EF1-608CE9C7F26C}"/>
            </a:ext>
          </a:extLst>
        </xdr:cNvPr>
        <xdr:cNvSpPr>
          <a:spLocks noGrp="1"/>
        </xdr:cNvSpPr>
      </xdr:nvSpPr>
      <xdr:spPr>
        <a:xfrm>
          <a:off x="10122280135" y="1021773"/>
          <a:ext cx="4070638" cy="277091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1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توزيع المستويات الوظيفية</a:t>
          </a:r>
          <a:endParaRPr lang="en-US" sz="1100" b="0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0</xdr:col>
      <xdr:colOff>22610</xdr:colOff>
      <xdr:row>17</xdr:row>
      <xdr:rowOff>98136</xdr:rowOff>
    </xdr:from>
    <xdr:to>
      <xdr:col>14</xdr:col>
      <xdr:colOff>222250</xdr:colOff>
      <xdr:row>19</xdr:row>
      <xdr:rowOff>0</xdr:rowOff>
    </xdr:to>
    <xdr:sp macro="" textlink="">
      <xdr:nvSpPr>
        <xdr:cNvPr id="8" name="TextBox 21">
          <a:extLst>
            <a:ext uri="{FF2B5EF4-FFF2-40B4-BE49-F238E27FC236}">
              <a16:creationId xmlns:a16="http://schemas.microsoft.com/office/drawing/2014/main" id="{C05E14B3-06C3-438F-B81B-D0C3CD97B612}"/>
            </a:ext>
          </a:extLst>
        </xdr:cNvPr>
        <xdr:cNvSpPr txBox="1"/>
      </xdr:nvSpPr>
      <xdr:spPr>
        <a:xfrm>
          <a:off x="10082879250" y="3654136"/>
          <a:ext cx="14614140" cy="308264"/>
        </a:xfrm>
        <a:prstGeom prst="rect">
          <a:avLst/>
        </a:prstGeom>
        <a:noFill/>
      </xdr:spPr>
      <xdr:txBody>
        <a:bodyPr wrap="square" rtlCol="0" anchor="t" anchorCtr="0">
          <a:noAutofit/>
        </a:bodyPr>
        <a:lstStyle>
          <a:defPPr>
            <a:defRPr lang="en-S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تم اعتماد نهج خاص لتوزيع مستويات الوظائف نظرا إلى عدم توفر منهجية معتمدة، ويوضح الشكل أدناه كيفية توزيع الوظائف على المستويات الأساسية بحيث يمكن أن تأخذ المستويات الوظيفية</a:t>
          </a:r>
          <a:r>
            <a:rPr lang="en-US" sz="1100">
              <a:latin typeface="HRSD" panose="02000906030000020004" pitchFamily="2" charset="-78"/>
              <a:cs typeface="HRSD" panose="02000906030000020004" pitchFamily="2" charset="-78"/>
            </a:rPr>
            <a:t> </a:t>
          </a:r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نموذج محدد بناء على طبيعة عمل الوظيفة والمهام المخصصة لها:</a:t>
          </a:r>
          <a:endParaRPr lang="en-US" sz="1100"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2</xdr:col>
      <xdr:colOff>2045</xdr:colOff>
      <xdr:row>36</xdr:row>
      <xdr:rowOff>11546</xdr:rowOff>
    </xdr:to>
    <xdr:sp macro="" textlink="">
      <xdr:nvSpPr>
        <xdr:cNvPr id="53" name="Subtitle 5">
          <a:extLst>
            <a:ext uri="{FF2B5EF4-FFF2-40B4-BE49-F238E27FC236}">
              <a16:creationId xmlns:a16="http://schemas.microsoft.com/office/drawing/2014/main" id="{10A55704-8CF3-4F0A-84CB-9DE0A9BFD859}"/>
            </a:ext>
          </a:extLst>
        </xdr:cNvPr>
        <xdr:cNvSpPr>
          <a:spLocks noGrp="1"/>
        </xdr:cNvSpPr>
      </xdr:nvSpPr>
      <xdr:spPr>
        <a:xfrm>
          <a:off x="10074516147" y="851170"/>
          <a:ext cx="2724438" cy="275004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الافتراضات المتبعة لتحديد عبء العمل للموظفين</a:t>
          </a:r>
          <a:endParaRPr lang="en-US" sz="1200" b="0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1</xdr:col>
      <xdr:colOff>0</xdr:colOff>
      <xdr:row>5</xdr:row>
      <xdr:rowOff>72221</xdr:rowOff>
    </xdr:from>
    <xdr:to>
      <xdr:col>2</xdr:col>
      <xdr:colOff>851171</xdr:colOff>
      <xdr:row>6</xdr:row>
      <xdr:rowOff>147267</xdr:rowOff>
    </xdr:to>
    <xdr:sp macro="" textlink="">
      <xdr:nvSpPr>
        <xdr:cNvPr id="56" name="Subtitle 5">
          <a:extLst>
            <a:ext uri="{FF2B5EF4-FFF2-40B4-BE49-F238E27FC236}">
              <a16:creationId xmlns:a16="http://schemas.microsoft.com/office/drawing/2014/main" id="{3F5B450D-D867-4605-8341-0FA48C5F83CD}"/>
            </a:ext>
          </a:extLst>
        </xdr:cNvPr>
        <xdr:cNvSpPr>
          <a:spLocks noGrp="1"/>
        </xdr:cNvSpPr>
      </xdr:nvSpPr>
      <xdr:spPr>
        <a:xfrm>
          <a:off x="10073937234" y="1126051"/>
          <a:ext cx="3573564" cy="277705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1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1.</a:t>
          </a:r>
          <a:r>
            <a:rPr lang="ar-SA" sz="1100" b="0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 </a:t>
          </a:r>
          <a:r>
            <a:rPr lang="ar-SA" sz="11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إجراء تحليل عبء العمل وتحديد متطلبات القوى العاملة </a:t>
          </a:r>
        </a:p>
      </xdr:txBody>
    </xdr:sp>
    <xdr:clientData/>
  </xdr:twoCellAnchor>
  <xdr:twoCellAnchor>
    <xdr:from>
      <xdr:col>0</xdr:col>
      <xdr:colOff>22610</xdr:colOff>
      <xdr:row>6</xdr:row>
      <xdr:rowOff>118403</xdr:rowOff>
    </xdr:from>
    <xdr:to>
      <xdr:col>8</xdr:col>
      <xdr:colOff>695798</xdr:colOff>
      <xdr:row>9</xdr:row>
      <xdr:rowOff>132521</xdr:rowOff>
    </xdr:to>
    <xdr:sp macro="" textlink="">
      <xdr:nvSpPr>
        <xdr:cNvPr id="57" name="TextBox 21">
          <a:extLst>
            <a:ext uri="{FF2B5EF4-FFF2-40B4-BE49-F238E27FC236}">
              <a16:creationId xmlns:a16="http://schemas.microsoft.com/office/drawing/2014/main" id="{85F13644-6285-4B88-A8A4-F249F5EB439A}"/>
            </a:ext>
          </a:extLst>
        </xdr:cNvPr>
        <xdr:cNvSpPr txBox="1"/>
      </xdr:nvSpPr>
      <xdr:spPr>
        <a:xfrm>
          <a:off x="10127349897" y="1377360"/>
          <a:ext cx="10822145" cy="627031"/>
        </a:xfrm>
        <a:prstGeom prst="rect">
          <a:avLst/>
        </a:prstGeom>
        <a:noFill/>
      </xdr:spPr>
      <xdr:txBody>
        <a:bodyPr wrap="square" rtlCol="0" anchor="t" anchorCtr="0">
          <a:noAutofit/>
        </a:bodyPr>
        <a:lstStyle>
          <a:defPPr>
            <a:defRPr lang="en-S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- استلام الاستبيانات المكتملة والتحقق من صحة البيانات </a:t>
          </a:r>
        </a:p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- تحليل مخرجات الاستبيانات لتحديد عبء العمل</a:t>
          </a:r>
        </a:p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- إجراء تحليل للفجوات من خلال مقارنة تقييم عبء العمل ومخرجات المقارنة المعيارية</a:t>
          </a:r>
        </a:p>
      </xdr:txBody>
    </xdr:sp>
    <xdr:clientData/>
  </xdr:twoCellAnchor>
  <xdr:twoCellAnchor>
    <xdr:from>
      <xdr:col>1</xdr:col>
      <xdr:colOff>0</xdr:colOff>
      <xdr:row>10</xdr:row>
      <xdr:rowOff>5959</xdr:rowOff>
    </xdr:from>
    <xdr:to>
      <xdr:col>2</xdr:col>
      <xdr:colOff>851171</xdr:colOff>
      <xdr:row>11</xdr:row>
      <xdr:rowOff>81006</xdr:rowOff>
    </xdr:to>
    <xdr:sp macro="" textlink="">
      <xdr:nvSpPr>
        <xdr:cNvPr id="58" name="Subtitle 5">
          <a:extLst>
            <a:ext uri="{FF2B5EF4-FFF2-40B4-BE49-F238E27FC236}">
              <a16:creationId xmlns:a16="http://schemas.microsoft.com/office/drawing/2014/main" id="{53B96C6A-0760-4743-8AD6-F16DCB05E0F2}"/>
            </a:ext>
          </a:extLst>
        </xdr:cNvPr>
        <xdr:cNvSpPr>
          <a:spLocks noGrp="1"/>
        </xdr:cNvSpPr>
      </xdr:nvSpPr>
      <xdr:spPr>
        <a:xfrm>
          <a:off x="10134521872" y="2082133"/>
          <a:ext cx="3573389" cy="279351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1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2.</a:t>
          </a:r>
          <a:r>
            <a:rPr lang="ar-SA" sz="1100" b="0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 </a:t>
          </a:r>
          <a:r>
            <a:rPr lang="ar-SA" sz="11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إعداد تقارير التخطيط الاستراتيجي للقوى العاملة</a:t>
          </a:r>
        </a:p>
      </xdr:txBody>
    </xdr:sp>
    <xdr:clientData/>
  </xdr:twoCellAnchor>
  <xdr:twoCellAnchor>
    <xdr:from>
      <xdr:col>0</xdr:col>
      <xdr:colOff>22610</xdr:colOff>
      <xdr:row>11</xdr:row>
      <xdr:rowOff>52142</xdr:rowOff>
    </xdr:from>
    <xdr:to>
      <xdr:col>8</xdr:col>
      <xdr:colOff>695798</xdr:colOff>
      <xdr:row>14</xdr:row>
      <xdr:rowOff>66260</xdr:rowOff>
    </xdr:to>
    <xdr:sp macro="" textlink="">
      <xdr:nvSpPr>
        <xdr:cNvPr id="59" name="TextBox 21">
          <a:extLst>
            <a:ext uri="{FF2B5EF4-FFF2-40B4-BE49-F238E27FC236}">
              <a16:creationId xmlns:a16="http://schemas.microsoft.com/office/drawing/2014/main" id="{8D2DA4E4-AB9C-4040-89E7-29A24AFACCB8}"/>
            </a:ext>
          </a:extLst>
        </xdr:cNvPr>
        <xdr:cNvSpPr txBox="1"/>
      </xdr:nvSpPr>
      <xdr:spPr>
        <a:xfrm>
          <a:off x="10127349897" y="2332620"/>
          <a:ext cx="10822145" cy="627031"/>
        </a:xfrm>
        <a:prstGeom prst="rect">
          <a:avLst/>
        </a:prstGeom>
        <a:noFill/>
      </xdr:spPr>
      <xdr:txBody>
        <a:bodyPr wrap="square" rtlCol="0" anchor="t" anchorCtr="0">
          <a:noAutofit/>
        </a:bodyPr>
        <a:lstStyle>
          <a:defPPr>
            <a:defRPr lang="en-S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- تطوير خطة القوى العاملة لمدة 3 سنوات</a:t>
          </a:r>
        </a:p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- وضع خطة عمل مدتها ثلاث سنوات مع المبادرات المقترحة</a:t>
          </a:r>
        </a:p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- توحيد خارطة الطريق للتخطيط الاستراتيجي للقوى العاملة على مستوى الحكومة</a:t>
          </a:r>
        </a:p>
      </xdr:txBody>
    </xdr:sp>
    <xdr:clientData/>
  </xdr:twoCellAnchor>
  <xdr:twoCellAnchor>
    <xdr:from>
      <xdr:col>0</xdr:col>
      <xdr:colOff>22610</xdr:colOff>
      <xdr:row>19</xdr:row>
      <xdr:rowOff>25565</xdr:rowOff>
    </xdr:from>
    <xdr:to>
      <xdr:col>14</xdr:col>
      <xdr:colOff>222250</xdr:colOff>
      <xdr:row>20</xdr:row>
      <xdr:rowOff>127001</xdr:rowOff>
    </xdr:to>
    <xdr:sp macro="" textlink="">
      <xdr:nvSpPr>
        <xdr:cNvPr id="60" name="TextBox 21">
          <a:extLst>
            <a:ext uri="{FF2B5EF4-FFF2-40B4-BE49-F238E27FC236}">
              <a16:creationId xmlns:a16="http://schemas.microsoft.com/office/drawing/2014/main" id="{9E696277-3006-4600-8EC1-A9C2E4021375}"/>
            </a:ext>
          </a:extLst>
        </xdr:cNvPr>
        <xdr:cNvSpPr txBox="1"/>
      </xdr:nvSpPr>
      <xdr:spPr>
        <a:xfrm>
          <a:off x="10097729179" y="3935351"/>
          <a:ext cx="14623211" cy="301007"/>
        </a:xfrm>
        <a:prstGeom prst="rect">
          <a:avLst/>
        </a:prstGeom>
        <a:noFill/>
      </xdr:spPr>
      <xdr:txBody>
        <a:bodyPr wrap="square" rtlCol="0" anchor="t" anchorCtr="0">
          <a:noAutofit/>
        </a:bodyPr>
        <a:lstStyle>
          <a:defPPr>
            <a:defRPr lang="en-S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100">
              <a:latin typeface="HRSD" panose="02000906030000020004" pitchFamily="2" charset="-78"/>
              <a:cs typeface="HRSD" panose="02000906030000020004" pitchFamily="2" charset="-78"/>
            </a:rPr>
            <a:t>يتم تصنيف الوظائف وفقًا لإطار تصنيف الوظائف الموحد وبالتوازي مع اكتمال المشروع لغرض دعم التخطيط الاستراتيجي للقوى العاملة بما يتماشى مع منهجية وزارة الموارد البشرية والتنمية الاجتماعية على مستوى الحكومة.</a:t>
          </a:r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3</xdr:col>
      <xdr:colOff>1045327</xdr:colOff>
      <xdr:row>62</xdr:row>
      <xdr:rowOff>115173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4AB6080-DFB1-4ED0-A26E-C7B6AAECAEDA}"/>
            </a:ext>
          </a:extLst>
        </xdr:cNvPr>
        <xdr:cNvSpPr/>
      </xdr:nvSpPr>
      <xdr:spPr>
        <a:xfrm>
          <a:off x="10143984548" y="13112750"/>
          <a:ext cx="5426827" cy="3215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1</xdr:col>
      <xdr:colOff>1598122</xdr:colOff>
      <xdr:row>2</xdr:row>
      <xdr:rowOff>122150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F8D93F2B-831C-4DD1-9AE2-5A0A5918B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095784528" y="92622"/>
          <a:ext cx="1533695" cy="47402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3</xdr:col>
      <xdr:colOff>1052991</xdr:colOff>
      <xdr:row>19</xdr:row>
      <xdr:rowOff>115172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16C95DB-44D3-42FB-BAFD-B86B87300414}"/>
            </a:ext>
          </a:extLst>
        </xdr:cNvPr>
        <xdr:cNvSpPr/>
      </xdr:nvSpPr>
      <xdr:spPr>
        <a:xfrm>
          <a:off x="10117063285" y="3757448"/>
          <a:ext cx="5423543" cy="3166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2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2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2</xdr:col>
      <xdr:colOff>1496522</xdr:colOff>
      <xdr:row>2</xdr:row>
      <xdr:rowOff>150164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A95CF7D9-2CB1-489D-8085-27439341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107576478" y="92622"/>
          <a:ext cx="1533695" cy="482992"/>
        </a:xfrm>
        <a:prstGeom prst="rect">
          <a:avLst/>
        </a:prstGeom>
      </xdr:spPr>
    </xdr:pic>
    <xdr:clientData/>
  </xdr:twoCellAnchor>
  <xdr:twoCellAnchor>
    <xdr:from>
      <xdr:col>1</xdr:col>
      <xdr:colOff>100723</xdr:colOff>
      <xdr:row>5</xdr:row>
      <xdr:rowOff>0</xdr:rowOff>
    </xdr:from>
    <xdr:to>
      <xdr:col>3</xdr:col>
      <xdr:colOff>713827</xdr:colOff>
      <xdr:row>6</xdr:row>
      <xdr:rowOff>0</xdr:rowOff>
    </xdr:to>
    <xdr:sp macro="" textlink="">
      <xdr:nvSpPr>
        <xdr:cNvPr id="3" name="Subtitle 5">
          <a:extLst>
            <a:ext uri="{FF2B5EF4-FFF2-40B4-BE49-F238E27FC236}">
              <a16:creationId xmlns:a16="http://schemas.microsoft.com/office/drawing/2014/main" id="{66037A2F-3D98-4F08-8643-A4ABA2929BE3}"/>
            </a:ext>
          </a:extLst>
        </xdr:cNvPr>
        <xdr:cNvSpPr>
          <a:spLocks noGrp="1"/>
        </xdr:cNvSpPr>
      </xdr:nvSpPr>
      <xdr:spPr>
        <a:xfrm>
          <a:off x="10103717323" y="850900"/>
          <a:ext cx="5356554" cy="247650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تقرير مخرجات الاستبيان لأعداد موظفين</a:t>
          </a:r>
          <a:r>
            <a:rPr lang="ar-SA" sz="1200" b="0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 </a:t>
          </a:r>
          <a:r>
            <a:rPr lang="ar-AE" sz="1200" b="0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الوكالة / الإدارة العامة</a:t>
          </a:r>
          <a:endParaRPr lang="ar-AE" sz="1200" b="0" baseline="0">
            <a:solidFill>
              <a:sysClr val="windowText" lastClr="00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  <xdr:twoCellAnchor>
    <xdr:from>
      <xdr:col>2</xdr:col>
      <xdr:colOff>76200</xdr:colOff>
      <xdr:row>54</xdr:row>
      <xdr:rowOff>0</xdr:rowOff>
    </xdr:from>
    <xdr:to>
      <xdr:col>5</xdr:col>
      <xdr:colOff>708777</xdr:colOff>
      <xdr:row>55</xdr:row>
      <xdr:rowOff>165973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1C6FF12-4BB6-49C4-A001-C6DE1E331D7E}"/>
            </a:ext>
          </a:extLst>
        </xdr:cNvPr>
        <xdr:cNvSpPr/>
      </xdr:nvSpPr>
      <xdr:spPr>
        <a:xfrm>
          <a:off x="10002166823" y="13030200"/>
          <a:ext cx="9293977" cy="3691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64427</xdr:colOff>
      <xdr:row>0</xdr:row>
      <xdr:rowOff>162472</xdr:rowOff>
    </xdr:from>
    <xdr:to>
      <xdr:col>2</xdr:col>
      <xdr:colOff>1496522</xdr:colOff>
      <xdr:row>2</xdr:row>
      <xdr:rowOff>150164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2FE9BE50-76C2-449F-A029-9D5E3DE08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0095816278" y="92622"/>
          <a:ext cx="1533695" cy="47402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3</xdr:col>
      <xdr:colOff>2045</xdr:colOff>
      <xdr:row>10</xdr:row>
      <xdr:rowOff>0</xdr:rowOff>
    </xdr:to>
    <xdr:sp macro="" textlink="">
      <xdr:nvSpPr>
        <xdr:cNvPr id="3" name="Subtitle 5">
          <a:extLst>
            <a:ext uri="{FF2B5EF4-FFF2-40B4-BE49-F238E27FC236}">
              <a16:creationId xmlns:a16="http://schemas.microsoft.com/office/drawing/2014/main" id="{EA757C63-C206-4358-98C5-84A63BDABA3A}"/>
            </a:ext>
          </a:extLst>
        </xdr:cNvPr>
        <xdr:cNvSpPr>
          <a:spLocks noGrp="1"/>
        </xdr:cNvSpPr>
      </xdr:nvSpPr>
      <xdr:spPr>
        <a:xfrm>
          <a:off x="10037106779" y="851647"/>
          <a:ext cx="4648751" cy="246529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تقرير مخرجات استبيان عبء العمل</a:t>
          </a:r>
          <a:endParaRPr lang="ar-AE" sz="1200" b="0">
            <a:solidFill>
              <a:sysClr val="windowText" lastClr="000000"/>
            </a:solidFill>
            <a:latin typeface="HRSD Title" panose="02000906030000020004" pitchFamily="2" charset="-78"/>
            <a:cs typeface="HRSD Title" panose="02000906030000020004" pitchFamily="2" charset="-78"/>
          </a:endParaRPr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632577</xdr:colOff>
      <xdr:row>21</xdr:row>
      <xdr:rowOff>165973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9062D21-9F01-4397-9622-3B8DF97A2A7D}"/>
            </a:ext>
          </a:extLst>
        </xdr:cNvPr>
        <xdr:cNvSpPr/>
      </xdr:nvSpPr>
      <xdr:spPr>
        <a:xfrm>
          <a:off x="10125890223" y="4605867"/>
          <a:ext cx="8862177" cy="3691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100723</xdr:colOff>
      <xdr:row>8</xdr:row>
      <xdr:rowOff>0</xdr:rowOff>
    </xdr:from>
    <xdr:to>
      <xdr:col>4</xdr:col>
      <xdr:colOff>713827</xdr:colOff>
      <xdr:row>9</xdr:row>
      <xdr:rowOff>0</xdr:rowOff>
    </xdr:to>
    <xdr:sp macro="" textlink="">
      <xdr:nvSpPr>
        <xdr:cNvPr id="2" name="Subtitle 5">
          <a:extLst>
            <a:ext uri="{FF2B5EF4-FFF2-40B4-BE49-F238E27FC236}">
              <a16:creationId xmlns:a16="http://schemas.microsoft.com/office/drawing/2014/main" id="{0623F4E9-26BA-4E23-A434-5F580C2D4CAB}"/>
            </a:ext>
          </a:extLst>
        </xdr:cNvPr>
        <xdr:cNvSpPr>
          <a:spLocks noGrp="1"/>
        </xdr:cNvSpPr>
      </xdr:nvSpPr>
      <xdr:spPr>
        <a:xfrm>
          <a:off x="9679019798" y="1809750"/>
          <a:ext cx="4794579" cy="228600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تقرير تعبئة الاستبيان - </a:t>
          </a:r>
          <a:r>
            <a:rPr lang="ar-SA" sz="1200" b="0" i="1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الوحدة التنظيمية</a:t>
          </a:r>
          <a:endParaRPr lang="ar-SA" sz="1200" b="0" i="1" u="none" baseline="0">
            <a:solidFill>
              <a:sysClr val="windowText" lastClr="000000"/>
            </a:solidFill>
            <a:latin typeface="HRSD Title" panose="02000906030000020004" pitchFamily="2" charset="-78"/>
            <a:cs typeface="HRSD Title" panose="02000906030000020004" pitchFamily="2" charset="-78"/>
          </a:endParaRPr>
        </a:p>
      </xdr:txBody>
    </xdr:sp>
    <xdr:clientData/>
  </xdr:twoCellAnchor>
  <xdr:twoCellAnchor>
    <xdr:from>
      <xdr:col>2</xdr:col>
      <xdr:colOff>100723</xdr:colOff>
      <xdr:row>23</xdr:row>
      <xdr:rowOff>0</xdr:rowOff>
    </xdr:from>
    <xdr:to>
      <xdr:col>4</xdr:col>
      <xdr:colOff>713827</xdr:colOff>
      <xdr:row>24</xdr:row>
      <xdr:rowOff>0</xdr:rowOff>
    </xdr:to>
    <xdr:sp macro="" textlink="">
      <xdr:nvSpPr>
        <xdr:cNvPr id="3" name="Subtitle 5">
          <a:extLst>
            <a:ext uri="{FF2B5EF4-FFF2-40B4-BE49-F238E27FC236}">
              <a16:creationId xmlns:a16="http://schemas.microsoft.com/office/drawing/2014/main" id="{45B5E4EE-8370-4B44-AE75-92232724469B}"/>
            </a:ext>
          </a:extLst>
        </xdr:cNvPr>
        <xdr:cNvSpPr>
          <a:spLocks noGrp="1"/>
        </xdr:cNvSpPr>
      </xdr:nvSpPr>
      <xdr:spPr>
        <a:xfrm>
          <a:off x="9679019798" y="6838950"/>
          <a:ext cx="4794579" cy="228600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نموذج توزيع المستويات الوظيفية المقترح</a:t>
          </a:r>
        </a:p>
      </xdr:txBody>
    </xdr:sp>
    <xdr:clientData/>
  </xdr:twoCellAnchor>
  <xdr:twoCellAnchor editAs="oneCell">
    <xdr:from>
      <xdr:col>1</xdr:col>
      <xdr:colOff>64427</xdr:colOff>
      <xdr:row>0</xdr:row>
      <xdr:rowOff>162472</xdr:rowOff>
    </xdr:from>
    <xdr:to>
      <xdr:col>2</xdr:col>
      <xdr:colOff>1496522</xdr:colOff>
      <xdr:row>2</xdr:row>
      <xdr:rowOff>200964</xdr:rowOff>
    </xdr:to>
    <xdr:pic>
      <xdr:nvPicPr>
        <xdr:cNvPr id="4" name="Graphic 9">
          <a:extLst>
            <a:ext uri="{FF2B5EF4-FFF2-40B4-BE49-F238E27FC236}">
              <a16:creationId xmlns:a16="http://schemas.microsoft.com/office/drawing/2014/main" id="{4BCDCC04-58A3-4A09-AE45-3E7308585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9682418578" y="95797"/>
          <a:ext cx="1527345" cy="533792"/>
        </a:xfrm>
        <a:prstGeom prst="rect">
          <a:avLst/>
        </a:prstGeom>
      </xdr:spPr>
    </xdr:pic>
    <xdr:clientData/>
  </xdr:twoCellAnchor>
  <xdr:twoCellAnchor>
    <xdr:from>
      <xdr:col>2</xdr:col>
      <xdr:colOff>100723</xdr:colOff>
      <xdr:row>31</xdr:row>
      <xdr:rowOff>0</xdr:rowOff>
    </xdr:from>
    <xdr:to>
      <xdr:col>4</xdr:col>
      <xdr:colOff>713827</xdr:colOff>
      <xdr:row>32</xdr:row>
      <xdr:rowOff>0</xdr:rowOff>
    </xdr:to>
    <xdr:sp macro="" textlink="">
      <xdr:nvSpPr>
        <xdr:cNvPr id="5" name="Subtitle 5">
          <a:extLst>
            <a:ext uri="{FF2B5EF4-FFF2-40B4-BE49-F238E27FC236}">
              <a16:creationId xmlns:a16="http://schemas.microsoft.com/office/drawing/2014/main" id="{A5309579-6AF1-4D83-88D1-93AC5E93897D}"/>
            </a:ext>
          </a:extLst>
        </xdr:cNvPr>
        <xdr:cNvSpPr>
          <a:spLocks noGrp="1"/>
        </xdr:cNvSpPr>
      </xdr:nvSpPr>
      <xdr:spPr>
        <a:xfrm>
          <a:off x="9679019798" y="9601200"/>
          <a:ext cx="4794579" cy="228600"/>
        </a:xfrm>
        <a:prstGeom prst="rect">
          <a:avLst/>
        </a:prstGeom>
      </xdr:spPr>
      <xdr:txBody>
        <a:bodyPr vert="horz" wrap="square" lIns="0" tIns="0" rIns="0" bIns="0" rtlCol="0" anchor="ctr">
          <a:noAutofit/>
        </a:bodyPr>
        <a:lstStyle>
          <a:lvl1pPr marL="0" indent="0" algn="r" defTabSz="914400" rtl="1" eaLnBrk="1" latinLnBrk="0" hangingPunct="1">
            <a:lnSpc>
              <a:spcPct val="100000"/>
            </a:lnSpc>
            <a:spcBef>
              <a:spcPts val="1000"/>
            </a:spcBef>
            <a:buFont typeface="Arial" panose="020B0604020202020204" pitchFamily="34" charset="0"/>
            <a:buNone/>
            <a:defRPr sz="1600" b="0" i="0" kern="1200">
              <a:solidFill>
                <a:schemeClr val="accent4"/>
              </a:solidFill>
              <a:latin typeface="+mj-lt"/>
              <a:ea typeface="+mn-ea"/>
              <a:cs typeface="+mj-cs"/>
            </a:defRPr>
          </a:lvl1pPr>
          <a:lvl2pPr marL="4572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20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2pPr>
          <a:lvl3pPr marL="9144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8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3pPr>
          <a:lvl4pPr marL="13716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4pPr>
          <a:lvl5pPr marL="1828800" indent="0" algn="ctr" defTabSz="914400" rtl="1" eaLnBrk="1" latinLnBrk="0" hangingPunct="1">
            <a:lnSpc>
              <a:spcPct val="100000"/>
            </a:lnSpc>
            <a:spcBef>
              <a:spcPts val="500"/>
            </a:spcBef>
            <a:buFont typeface="Arial" panose="020B0604020202020204" pitchFamily="34" charset="0"/>
            <a:buNone/>
            <a:defRPr sz="1600" b="0" i="0" kern="1200">
              <a:solidFill>
                <a:schemeClr val="tx2"/>
              </a:solidFill>
              <a:latin typeface="Effra" panose="020B0603020203020204" pitchFamily="34" charset="0"/>
              <a:ea typeface="+mn-ea"/>
              <a:cs typeface="Effra" panose="020B0603020203020204" pitchFamily="34" charset="0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ar-SA" sz="1200" b="0" u="none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المسميات</a:t>
          </a:r>
          <a:r>
            <a:rPr lang="ar-SA" sz="1200" b="0" u="none" baseline="0">
              <a:solidFill>
                <a:sysClr val="windowText" lastClr="000000"/>
              </a:solidFill>
              <a:latin typeface="HRSD Title" panose="02000906030000020004" pitchFamily="2" charset="-78"/>
              <a:cs typeface="HRSD Title" panose="02000906030000020004" pitchFamily="2" charset="-78"/>
            </a:rPr>
            <a:t> الوظيفية المقترحة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 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r>
            <a:rPr lang="en-US" sz="1600" b="0" i="0" u="none" strike="noStrike" kern="1200">
              <a:solidFill>
                <a:schemeClr val="accent4"/>
              </a:solidFill>
              <a:effectLst/>
              <a:latin typeface="+mj-lt"/>
              <a:ea typeface="+mn-ea"/>
              <a:cs typeface="+mj-cs"/>
            </a:rPr>
            <a:t> </a:t>
          </a:r>
          <a:r>
            <a:rPr lang="en-US" sz="1200"/>
            <a:t> </a:t>
          </a:r>
          <a:endParaRPr lang="ar-SA" sz="1200" b="0" u="none">
            <a:solidFill>
              <a:sysClr val="windowText" lastClr="000000"/>
            </a:solidFill>
            <a:latin typeface="HRSD Title" panose="02000906030000020004" pitchFamily="2" charset="-78"/>
            <a:cs typeface="HRSD Title" panose="02000906030000020004" pitchFamily="2" charset="-78"/>
          </a:endParaRP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5</xdr:col>
      <xdr:colOff>632577</xdr:colOff>
      <xdr:row>45</xdr:row>
      <xdr:rowOff>115173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391072-F151-4C70-8B48-F8205C50FFAB}"/>
            </a:ext>
          </a:extLst>
        </xdr:cNvPr>
        <xdr:cNvSpPr/>
      </xdr:nvSpPr>
      <xdr:spPr>
        <a:xfrm>
          <a:off x="10106526351" y="11030857"/>
          <a:ext cx="8842220" cy="3419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6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6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U5"/>
  <sheetViews>
    <sheetView showGridLines="0" rightToLeft="1" topLeftCell="A4" zoomScale="60" zoomScaleNormal="60" workbookViewId="0">
      <selection activeCell="B23" sqref="B23"/>
    </sheetView>
  </sheetViews>
  <sheetFormatPr defaultColWidth="8.81640625" defaultRowHeight="16" x14ac:dyDescent="0.35"/>
  <cols>
    <col min="1" max="1" width="1.453125" style="1" customWidth="1"/>
    <col min="2" max="2" width="66.453125" style="1" bestFit="1" customWidth="1"/>
    <col min="3" max="3" width="19.81640625" style="1" bestFit="1" customWidth="1"/>
    <col min="4" max="4" width="19.81640625" style="1" customWidth="1"/>
    <col min="5" max="5" width="14.1796875" style="1" customWidth="1"/>
    <col min="6" max="6" width="12.453125" style="1" bestFit="1" customWidth="1"/>
    <col min="7" max="8" width="9.453125" style="1" customWidth="1"/>
    <col min="9" max="9" width="10.453125" style="1" customWidth="1"/>
    <col min="10" max="11" width="10.81640625" style="1" customWidth="1"/>
    <col min="12" max="12" width="9.453125" style="1" customWidth="1"/>
    <col min="13" max="13" width="10.453125" style="1" customWidth="1"/>
    <col min="14" max="16384" width="8.81640625" style="1"/>
  </cols>
  <sheetData>
    <row r="1" spans="2:21" ht="17.2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ht="29.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2:21" ht="11.25" customHeight="1" x14ac:dyDescent="0.3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U60"/>
  <sheetViews>
    <sheetView showGridLines="0" rightToLeft="1" topLeftCell="A46" zoomScale="40" zoomScaleNormal="40" workbookViewId="0">
      <selection activeCell="B62" sqref="B62"/>
    </sheetView>
  </sheetViews>
  <sheetFormatPr defaultColWidth="8.81640625" defaultRowHeight="16" x14ac:dyDescent="0.35"/>
  <cols>
    <col min="1" max="1" width="1.453125" style="1" customWidth="1"/>
    <col min="2" max="2" width="39" style="1" customWidth="1"/>
    <col min="3" max="3" width="23.54296875" style="1" customWidth="1"/>
    <col min="4" max="4" width="25.81640625" style="1" customWidth="1"/>
    <col min="5" max="5" width="19.1796875" style="1" customWidth="1"/>
    <col min="6" max="6" width="17.1796875" style="1" customWidth="1"/>
    <col min="7" max="8" width="9.453125" style="1" customWidth="1"/>
    <col min="9" max="9" width="10.453125" style="1" customWidth="1"/>
    <col min="10" max="11" width="10.81640625" style="1" customWidth="1"/>
    <col min="12" max="12" width="9.453125" style="1" customWidth="1"/>
    <col min="13" max="13" width="10.453125" style="1" customWidth="1"/>
    <col min="14" max="16384" width="8.81640625" style="1"/>
  </cols>
  <sheetData>
    <row r="1" spans="2:21" ht="7.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ht="27.7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x14ac:dyDescent="0.35">
      <c r="B4" s="24"/>
    </row>
    <row r="5" spans="2:21" x14ac:dyDescent="0.35">
      <c r="B5" s="23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x14ac:dyDescent="0.35">
      <c r="B6" s="24"/>
    </row>
    <row r="7" spans="2:21" x14ac:dyDescent="0.35">
      <c r="B7" s="24"/>
    </row>
    <row r="8" spans="2:21" x14ac:dyDescent="0.35">
      <c r="B8" s="24"/>
    </row>
    <row r="9" spans="2:21" x14ac:dyDescent="0.35">
      <c r="B9" s="24"/>
    </row>
    <row r="10" spans="2:21" x14ac:dyDescent="0.35">
      <c r="B10" s="24"/>
    </row>
    <row r="11" spans="2:21" x14ac:dyDescent="0.35">
      <c r="B11" s="24"/>
    </row>
    <row r="12" spans="2:21" x14ac:dyDescent="0.35">
      <c r="B12" s="24"/>
    </row>
    <row r="13" spans="2:21" x14ac:dyDescent="0.35">
      <c r="B13" s="24"/>
    </row>
    <row r="14" spans="2:21" x14ac:dyDescent="0.35">
      <c r="B14" s="24"/>
    </row>
    <row r="15" spans="2:21" x14ac:dyDescent="0.35">
      <c r="B15" s="24"/>
    </row>
    <row r="16" spans="2:21" ht="21" customHeight="1" x14ac:dyDescent="0.35">
      <c r="B16" s="2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21" spans="2:6" ht="16.5" thickBot="1" x14ac:dyDescent="0.4"/>
    <row r="22" spans="2:6" ht="18" thickBot="1" x14ac:dyDescent="0.4">
      <c r="B22" s="5" t="s">
        <v>1</v>
      </c>
      <c r="C22" s="5" t="s">
        <v>2</v>
      </c>
      <c r="D22" s="5" t="s">
        <v>3</v>
      </c>
      <c r="E22" s="5" t="s">
        <v>4</v>
      </c>
    </row>
    <row r="23" spans="2:6" ht="18.5" thickTop="1" thickBot="1" x14ac:dyDescent="0.4">
      <c r="B23" s="6" t="s">
        <v>5</v>
      </c>
      <c r="C23" s="28">
        <v>0.25</v>
      </c>
      <c r="D23" s="28">
        <v>0.2</v>
      </c>
      <c r="E23" s="28">
        <v>0.5</v>
      </c>
    </row>
    <row r="24" spans="2:6" ht="16" customHeight="1" x14ac:dyDescent="0.35">
      <c r="B24" s="85" t="s">
        <v>7</v>
      </c>
      <c r="C24" s="65">
        <v>0.5</v>
      </c>
      <c r="D24" s="65">
        <v>0.3</v>
      </c>
      <c r="E24" s="83">
        <v>0.3</v>
      </c>
    </row>
    <row r="25" spans="2:6" ht="16.5" customHeight="1" thickBot="1" x14ac:dyDescent="0.4">
      <c r="B25" s="86"/>
      <c r="C25" s="66"/>
      <c r="D25" s="66"/>
      <c r="E25" s="84"/>
    </row>
    <row r="26" spans="2:6" ht="18" thickBot="1" x14ac:dyDescent="0.4">
      <c r="B26" s="7" t="s">
        <v>9</v>
      </c>
      <c r="C26" s="28">
        <v>0.25</v>
      </c>
      <c r="D26" s="28">
        <v>0.5</v>
      </c>
      <c r="E26" s="28">
        <v>0.2</v>
      </c>
    </row>
    <row r="27" spans="2:6" ht="18" thickBot="1" x14ac:dyDescent="0.4">
      <c r="B27" s="25"/>
      <c r="C27" s="25"/>
      <c r="D27" s="25"/>
      <c r="E27" s="25"/>
      <c r="F27" s="25"/>
    </row>
    <row r="28" spans="2:6" ht="18" thickBot="1" x14ac:dyDescent="0.4">
      <c r="B28" s="32" t="s">
        <v>11</v>
      </c>
      <c r="C28" s="33"/>
      <c r="D28" s="33"/>
      <c r="E28" s="33"/>
    </row>
    <row r="29" spans="2:6" ht="18.5" thickTop="1" thickBot="1" x14ac:dyDescent="0.4">
      <c r="B29" s="26" t="s">
        <v>12</v>
      </c>
      <c r="C29" s="27"/>
      <c r="D29" s="27"/>
      <c r="E29" s="27"/>
      <c r="F29" s="27"/>
    </row>
    <row r="30" spans="2:6" ht="18" thickBot="1" x14ac:dyDescent="0.4">
      <c r="B30" s="29" t="s">
        <v>13</v>
      </c>
      <c r="C30" s="29">
        <f>'  تقرير عبء العمل'!G16</f>
        <v>0</v>
      </c>
      <c r="D30" s="29"/>
      <c r="E30" s="29"/>
    </row>
    <row r="31" spans="2:6" ht="18" thickBot="1" x14ac:dyDescent="0.4">
      <c r="B31" s="29" t="s">
        <v>14</v>
      </c>
      <c r="C31" s="29" t="s">
        <v>4</v>
      </c>
      <c r="D31" s="29"/>
      <c r="E31" s="29"/>
    </row>
    <row r="32" spans="2:6" ht="18" thickBot="1" x14ac:dyDescent="0.4">
      <c r="B32" s="29" t="s">
        <v>15</v>
      </c>
      <c r="C32" s="29">
        <f>IF($C$31="نموذج الماسة",0.25,IF($C$31="نموذج الهرم",0.2,IF($C$31="نموذج الهرم المقلوب",0.5,0)))</f>
        <v>0.5</v>
      </c>
      <c r="D32" s="29">
        <f>IF($C$31="نموذج الماسة",50%,IF($C$31="نموذج الهرم",30%,IF($C$31="نموذج الهرم المقلوب",30%,0)))</f>
        <v>0.3</v>
      </c>
      <c r="E32" s="29">
        <f>IF($C$31="نموذج الماسة",25%,IF($C$31="نموذج الهرم",50%,IF($C$31="نموذج الهرم المقلوب",20%,0)))</f>
        <v>0.2</v>
      </c>
    </row>
    <row r="33" spans="2:21" ht="18" thickBot="1" x14ac:dyDescent="0.4">
      <c r="B33" s="29" t="s">
        <v>16</v>
      </c>
      <c r="C33" s="29" t="s">
        <v>6</v>
      </c>
      <c r="D33" s="29" t="s">
        <v>8</v>
      </c>
      <c r="E33" s="29" t="s">
        <v>10</v>
      </c>
    </row>
    <row r="34" spans="2:21" ht="18" thickBot="1" x14ac:dyDescent="0.4">
      <c r="B34" s="30" t="s">
        <v>17</v>
      </c>
      <c r="C34" s="31">
        <f>(C32*$C$30)/$C$48</f>
        <v>0</v>
      </c>
      <c r="D34" s="31">
        <f>(D32*$C$30)/$C$48</f>
        <v>0</v>
      </c>
      <c r="E34" s="31">
        <f>(E32*$C$30)/$C$48</f>
        <v>0</v>
      </c>
    </row>
    <row r="36" spans="2:21" x14ac:dyDescent="0.3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8" spans="2:21" ht="17.5" x14ac:dyDescent="0.35">
      <c r="B38" s="9" t="s">
        <v>18</v>
      </c>
      <c r="C38" s="10">
        <v>365</v>
      </c>
    </row>
    <row r="39" spans="2:21" ht="17.5" x14ac:dyDescent="0.35">
      <c r="B39" s="9" t="s">
        <v>19</v>
      </c>
      <c r="C39" s="10">
        <v>104</v>
      </c>
    </row>
    <row r="40" spans="2:21" ht="17.5" x14ac:dyDescent="0.35">
      <c r="B40" s="9" t="s">
        <v>20</v>
      </c>
      <c r="C40" s="10">
        <v>20</v>
      </c>
    </row>
    <row r="41" spans="2:21" ht="17.5" x14ac:dyDescent="0.35">
      <c r="B41" s="9" t="s">
        <v>21</v>
      </c>
      <c r="C41" s="10">
        <v>36</v>
      </c>
    </row>
    <row r="42" spans="2:21" ht="17.5" x14ac:dyDescent="0.35">
      <c r="B42" s="9" t="s">
        <v>22</v>
      </c>
      <c r="C42" s="10">
        <v>8</v>
      </c>
    </row>
    <row r="43" spans="2:21" ht="17.5" x14ac:dyDescent="0.35">
      <c r="B43" s="9" t="s">
        <v>23</v>
      </c>
      <c r="C43" s="12">
        <v>195</v>
      </c>
    </row>
    <row r="44" spans="2:21" ht="17.5" x14ac:dyDescent="0.35">
      <c r="B44" s="9" t="s">
        <v>24</v>
      </c>
      <c r="C44" s="10">
        <v>7</v>
      </c>
    </row>
    <row r="45" spans="2:21" ht="17.5" x14ac:dyDescent="0.35">
      <c r="B45" s="9" t="s">
        <v>97</v>
      </c>
      <c r="C45" s="10">
        <v>5</v>
      </c>
    </row>
    <row r="46" spans="2:21" s="24" customFormat="1" ht="17.5" x14ac:dyDescent="0.35">
      <c r="B46" s="52" t="s">
        <v>25</v>
      </c>
      <c r="C46" s="53">
        <v>1365</v>
      </c>
    </row>
    <row r="47" spans="2:21" ht="17.5" x14ac:dyDescent="0.35">
      <c r="B47" s="9" t="s">
        <v>26</v>
      </c>
      <c r="C47" s="11">
        <v>0.75</v>
      </c>
    </row>
    <row r="48" spans="2:21" ht="17.5" x14ac:dyDescent="0.35">
      <c r="B48" s="9" t="s">
        <v>25</v>
      </c>
      <c r="C48" s="12">
        <v>1023.5</v>
      </c>
    </row>
    <row r="49" spans="2:3" s="74" customFormat="1" ht="17.5" x14ac:dyDescent="0.35">
      <c r="B49" s="73"/>
      <c r="C49" s="73"/>
    </row>
    <row r="50" spans="2:3" ht="17.5" x14ac:dyDescent="0.35">
      <c r="B50" s="75" t="s">
        <v>75</v>
      </c>
      <c r="C50" s="8"/>
    </row>
    <row r="51" spans="2:3" ht="17.5" x14ac:dyDescent="0.35">
      <c r="B51" s="8" t="s">
        <v>27</v>
      </c>
      <c r="C51" s="8"/>
    </row>
    <row r="52" spans="2:3" x14ac:dyDescent="0.35">
      <c r="B52" s="1" t="s">
        <v>54</v>
      </c>
    </row>
    <row r="53" spans="2:3" x14ac:dyDescent="0.35">
      <c r="B53" s="1" t="s">
        <v>76</v>
      </c>
    </row>
    <row r="54" spans="2:3" x14ac:dyDescent="0.35">
      <c r="B54" s="1" t="s">
        <v>77</v>
      </c>
    </row>
    <row r="55" spans="2:3" x14ac:dyDescent="0.35">
      <c r="B55" s="1" t="s">
        <v>78</v>
      </c>
    </row>
    <row r="56" spans="2:3" x14ac:dyDescent="0.35">
      <c r="B56" s="1" t="s">
        <v>79</v>
      </c>
    </row>
    <row r="57" spans="2:3" x14ac:dyDescent="0.35">
      <c r="B57" s="1" t="s">
        <v>80</v>
      </c>
    </row>
    <row r="58" spans="2:3" x14ac:dyDescent="0.35">
      <c r="B58" s="1" t="s">
        <v>82</v>
      </c>
    </row>
    <row r="59" spans="2:3" x14ac:dyDescent="0.35">
      <c r="B59" s="1" t="s">
        <v>83</v>
      </c>
    </row>
    <row r="60" spans="2:3" x14ac:dyDescent="0.35">
      <c r="B60" s="1" t="s">
        <v>84</v>
      </c>
    </row>
  </sheetData>
  <mergeCells count="2">
    <mergeCell ref="E24:E25"/>
    <mergeCell ref="B24:B25"/>
  </mergeCells>
  <dataValidations count="1">
    <dataValidation type="list" allowBlank="1" showInputMessage="1" showErrorMessage="1" sqref="C31" xr:uid="{00000000-0002-0000-0100-000000000000}">
      <formula1>"نموذج الماسة,نموذج الهرم,نموذج الهرم المقلوب"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5FD6-5EF7-4314-B7E0-97C816A40B2E}">
  <dimension ref="B1:U17"/>
  <sheetViews>
    <sheetView showGridLines="0" rightToLeft="1" topLeftCell="A3" zoomScale="70" zoomScaleNormal="70" workbookViewId="0">
      <selection activeCell="D21" sqref="D21"/>
    </sheetView>
  </sheetViews>
  <sheetFormatPr defaultColWidth="8.81640625" defaultRowHeight="16" x14ac:dyDescent="0.35"/>
  <cols>
    <col min="1" max="1" width="1.453125" style="1" customWidth="1"/>
    <col min="2" max="2" width="39" style="1" customWidth="1"/>
    <col min="3" max="3" width="23.54296875" style="1" customWidth="1"/>
    <col min="4" max="4" width="25.81640625" style="1" customWidth="1"/>
    <col min="5" max="5" width="19.1796875" style="1" customWidth="1"/>
    <col min="6" max="6" width="17.1796875" style="1" customWidth="1"/>
    <col min="7" max="8" width="9.453125" style="1" customWidth="1"/>
    <col min="9" max="9" width="10.453125" style="1" customWidth="1"/>
    <col min="10" max="11" width="10.81640625" style="1" customWidth="1"/>
    <col min="12" max="12" width="9.453125" style="1" customWidth="1"/>
    <col min="13" max="13" width="10.453125" style="1" customWidth="1"/>
    <col min="14" max="16384" width="8.81640625" style="1"/>
  </cols>
  <sheetData>
    <row r="1" spans="2:21" ht="7.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ht="27.7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x14ac:dyDescent="0.35">
      <c r="B4" s="24"/>
    </row>
    <row r="5" spans="2:21" x14ac:dyDescent="0.35">
      <c r="B5" s="77" t="s">
        <v>85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s="74" customFormat="1" ht="17.5" x14ac:dyDescent="0.35">
      <c r="B6" s="73"/>
      <c r="C6" s="73"/>
    </row>
    <row r="7" spans="2:21" s="74" customFormat="1" ht="17.5" x14ac:dyDescent="0.35">
      <c r="B7" s="1" t="s">
        <v>87</v>
      </c>
      <c r="C7" s="73"/>
    </row>
    <row r="8" spans="2:21" s="74" customFormat="1" ht="17.5" x14ac:dyDescent="0.35">
      <c r="B8" s="1" t="s">
        <v>88</v>
      </c>
      <c r="C8" s="73"/>
    </row>
    <row r="9" spans="2:21" x14ac:dyDescent="0.35">
      <c r="B9" s="1" t="s">
        <v>90</v>
      </c>
    </row>
    <row r="10" spans="2:21" x14ac:dyDescent="0.35">
      <c r="B10" s="1" t="s">
        <v>91</v>
      </c>
    </row>
    <row r="11" spans="2:21" ht="17.5" x14ac:dyDescent="0.35">
      <c r="B11" s="8" t="s">
        <v>27</v>
      </c>
      <c r="C11" s="8"/>
    </row>
    <row r="12" spans="2:21" x14ac:dyDescent="0.35">
      <c r="B12" s="1" t="s">
        <v>86</v>
      </c>
    </row>
    <row r="13" spans="2:21" x14ac:dyDescent="0.35">
      <c r="B13" s="1" t="s">
        <v>76</v>
      </c>
    </row>
    <row r="14" spans="2:21" x14ac:dyDescent="0.35">
      <c r="B14" s="1" t="s">
        <v>82</v>
      </c>
    </row>
    <row r="15" spans="2:21" x14ac:dyDescent="0.35">
      <c r="B15" s="1" t="s">
        <v>89</v>
      </c>
    </row>
    <row r="16" spans="2:21" x14ac:dyDescent="0.35">
      <c r="B16" s="1" t="s">
        <v>83</v>
      </c>
    </row>
    <row r="17" spans="2:2" x14ac:dyDescent="0.35">
      <c r="B17" s="1" t="s">
        <v>84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8C27-E80F-4F1F-B258-5232FD90E123}">
  <dimension ref="B1:X51"/>
  <sheetViews>
    <sheetView showGridLines="0" rightToLeft="1" topLeftCell="A16" zoomScale="25" zoomScaleNormal="25" workbookViewId="0">
      <selection activeCell="C55" sqref="C55"/>
    </sheetView>
  </sheetViews>
  <sheetFormatPr defaultColWidth="8.81640625" defaultRowHeight="16" x14ac:dyDescent="0.35"/>
  <cols>
    <col min="1" max="1" width="1.81640625" style="1" customWidth="1"/>
    <col min="2" max="2" width="1.453125" style="1" customWidth="1"/>
    <col min="3" max="3" width="66.453125" style="1" bestFit="1" customWidth="1"/>
    <col min="4" max="4" width="25.453125" style="1" bestFit="1" customWidth="1"/>
    <col min="5" max="5" width="31.81640625" style="1" customWidth="1"/>
    <col min="6" max="6" width="27.1796875" style="1" bestFit="1" customWidth="1"/>
    <col min="7" max="7" width="22.1796875" style="1" customWidth="1"/>
    <col min="8" max="8" width="12.453125" style="1" bestFit="1" customWidth="1"/>
    <col min="9" max="9" width="33.54296875" style="1" bestFit="1" customWidth="1"/>
    <col min="10" max="10" width="33.54296875" style="1" customWidth="1"/>
    <col min="11" max="11" width="26.81640625" style="1" customWidth="1"/>
    <col min="12" max="12" width="42.7265625" style="1" customWidth="1"/>
    <col min="13" max="15" width="38.1796875" style="1" customWidth="1"/>
    <col min="16" max="16" width="44" style="1" customWidth="1"/>
    <col min="17" max="16384" width="8.81640625" style="1"/>
  </cols>
  <sheetData>
    <row r="1" spans="2:24" ht="7.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4" ht="26.2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18.7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4" ht="7.5" customHeight="1" x14ac:dyDescent="0.35"/>
    <row r="5" spans="2:24" ht="7.5" customHeight="1" x14ac:dyDescent="0.35"/>
    <row r="6" spans="2:24" ht="19.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2:24" ht="19.5" customHeight="1" x14ac:dyDescent="0.35"/>
    <row r="8" spans="2:24" ht="19.5" customHeight="1" x14ac:dyDescent="0.35"/>
    <row r="9" spans="2:24" ht="19.5" customHeight="1" x14ac:dyDescent="0.35">
      <c r="C9" s="36" t="s">
        <v>56</v>
      </c>
      <c r="D9" s="35">
        <v>0</v>
      </c>
      <c r="E9"/>
    </row>
    <row r="10" spans="2:24" ht="26.25" customHeight="1" x14ac:dyDescent="0.35">
      <c r="C10" s="36" t="s">
        <v>57</v>
      </c>
      <c r="D10" s="35">
        <v>0</v>
      </c>
      <c r="E10"/>
      <c r="F10" s="8"/>
      <c r="G10" s="8"/>
    </row>
    <row r="11" spans="2:24" ht="26.25" customHeight="1" x14ac:dyDescent="0.35">
      <c r="D11" s="34"/>
      <c r="E11" s="8"/>
      <c r="F11" s="8"/>
      <c r="G11" s="8"/>
      <c r="J11" s="69" t="s">
        <v>55</v>
      </c>
      <c r="L11" s="69" t="s">
        <v>55</v>
      </c>
      <c r="M11" s="69" t="s">
        <v>55</v>
      </c>
    </row>
    <row r="12" spans="2:24" ht="52.5" x14ac:dyDescent="0.35">
      <c r="C12" s="39" t="s">
        <v>28</v>
      </c>
      <c r="D12" s="39" t="s">
        <v>29</v>
      </c>
      <c r="E12" s="39" t="s">
        <v>30</v>
      </c>
      <c r="F12" s="39" t="s">
        <v>31</v>
      </c>
      <c r="G12" s="39" t="s">
        <v>32</v>
      </c>
      <c r="H12" s="39" t="s">
        <v>33</v>
      </c>
      <c r="I12" s="39" t="s">
        <v>34</v>
      </c>
      <c r="J12" s="39" t="s">
        <v>95</v>
      </c>
      <c r="K12" s="39" t="s">
        <v>73</v>
      </c>
      <c r="L12" s="39" t="s">
        <v>94</v>
      </c>
      <c r="M12" s="70" t="s">
        <v>74</v>
      </c>
      <c r="N12" s="39" t="s">
        <v>92</v>
      </c>
      <c r="O12" s="39" t="s">
        <v>93</v>
      </c>
      <c r="P12" s="39" t="s">
        <v>58</v>
      </c>
    </row>
    <row r="13" spans="2:24" ht="20.5" customHeight="1" x14ac:dyDescent="0.35">
      <c r="C13" s="67"/>
      <c r="D13" s="67"/>
      <c r="E13" s="68"/>
      <c r="F13" s="43"/>
      <c r="G13" s="43"/>
      <c r="H13" s="47"/>
      <c r="I13" s="48"/>
      <c r="J13" s="48"/>
      <c r="K13" s="43"/>
      <c r="L13" s="43"/>
      <c r="M13" s="43"/>
      <c r="N13" s="43"/>
      <c r="O13" s="43"/>
      <c r="P13" s="43"/>
    </row>
    <row r="14" spans="2:24" ht="32.25" customHeight="1" x14ac:dyDescent="0.35">
      <c r="C14" s="67"/>
      <c r="D14" s="67"/>
      <c r="E14" s="68"/>
      <c r="F14" s="43"/>
      <c r="G14" s="43"/>
      <c r="H14" s="47"/>
      <c r="I14" s="43"/>
      <c r="J14" s="48"/>
      <c r="K14" s="43"/>
      <c r="L14" s="43"/>
      <c r="M14" s="43"/>
      <c r="N14" s="43"/>
      <c r="O14" s="43"/>
      <c r="P14" s="43"/>
    </row>
    <row r="15" spans="2:24" ht="20.5" customHeight="1" x14ac:dyDescent="0.35">
      <c r="C15" s="67"/>
      <c r="D15" s="67"/>
      <c r="E15" s="68"/>
      <c r="F15" s="49"/>
      <c r="G15" s="49"/>
      <c r="H15" s="47"/>
      <c r="I15" s="47"/>
      <c r="J15" s="48"/>
      <c r="K15" s="43"/>
      <c r="L15" s="43"/>
      <c r="M15" s="43"/>
      <c r="N15" s="43"/>
      <c r="O15" s="43"/>
      <c r="P15" s="43"/>
    </row>
    <row r="16" spans="2:24" ht="20.5" customHeight="1" x14ac:dyDescent="0.35">
      <c r="C16" s="67"/>
      <c r="D16" s="67"/>
      <c r="E16" s="68"/>
      <c r="F16" s="49"/>
      <c r="G16" s="49"/>
      <c r="H16" s="47"/>
      <c r="I16" s="49"/>
      <c r="J16" s="48"/>
      <c r="K16" s="49"/>
      <c r="L16" s="43"/>
      <c r="M16" s="49"/>
      <c r="N16" s="43"/>
      <c r="O16" s="43"/>
      <c r="P16" s="49"/>
    </row>
    <row r="17" spans="3:16" ht="20.5" customHeight="1" x14ac:dyDescent="0.35">
      <c r="C17" s="67"/>
      <c r="D17" s="67"/>
      <c r="E17" s="68"/>
      <c r="F17" s="49"/>
      <c r="G17" s="49"/>
      <c r="H17" s="47"/>
      <c r="I17" s="49"/>
      <c r="J17" s="48"/>
      <c r="K17" s="49"/>
      <c r="L17" s="43"/>
      <c r="M17" s="49"/>
      <c r="N17" s="43"/>
      <c r="O17" s="43"/>
      <c r="P17" s="49"/>
    </row>
    <row r="18" spans="3:16" ht="20.5" customHeight="1" x14ac:dyDescent="0.35">
      <c r="C18" s="67"/>
      <c r="D18" s="67"/>
      <c r="E18" s="68"/>
      <c r="F18" s="49"/>
      <c r="G18" s="49"/>
      <c r="H18" s="47"/>
      <c r="I18" s="49"/>
      <c r="J18" s="48"/>
      <c r="K18" s="49"/>
      <c r="L18" s="43"/>
      <c r="M18" s="43"/>
      <c r="N18" s="43"/>
      <c r="O18" s="43"/>
      <c r="P18" s="49"/>
    </row>
    <row r="19" spans="3:16" ht="17.5" x14ac:dyDescent="0.35">
      <c r="C19" s="67"/>
      <c r="D19" s="67"/>
      <c r="E19" s="68"/>
      <c r="F19" s="49"/>
      <c r="G19" s="49"/>
      <c r="H19" s="47"/>
      <c r="I19" s="49"/>
      <c r="J19" s="48"/>
      <c r="K19" s="49"/>
      <c r="L19" s="43"/>
      <c r="M19" s="49"/>
      <c r="N19" s="43"/>
      <c r="O19" s="43"/>
      <c r="P19" s="49"/>
    </row>
    <row r="20" spans="3:16" ht="17.5" x14ac:dyDescent="0.35">
      <c r="C20" s="67"/>
      <c r="D20" s="67"/>
      <c r="E20" s="67"/>
      <c r="F20" s="49"/>
      <c r="G20" s="49"/>
      <c r="H20" s="47"/>
      <c r="I20" s="49"/>
      <c r="J20" s="48"/>
      <c r="K20" s="49"/>
      <c r="L20" s="43"/>
      <c r="M20" s="49"/>
      <c r="N20" s="43"/>
      <c r="O20" s="43"/>
      <c r="P20" s="49"/>
    </row>
    <row r="21" spans="3:16" ht="17.5" x14ac:dyDescent="0.35">
      <c r="C21" s="67"/>
      <c r="D21" s="67"/>
      <c r="E21" s="67"/>
      <c r="F21" s="49"/>
      <c r="G21" s="49"/>
      <c r="H21" s="47"/>
      <c r="I21" s="49"/>
      <c r="J21" s="48"/>
      <c r="K21" s="49"/>
      <c r="L21" s="43"/>
      <c r="M21" s="49"/>
      <c r="N21" s="43"/>
      <c r="O21" s="43"/>
      <c r="P21" s="49"/>
    </row>
    <row r="22" spans="3:16" ht="17.5" x14ac:dyDescent="0.35">
      <c r="C22" s="67"/>
      <c r="D22" s="67"/>
      <c r="E22" s="67"/>
      <c r="F22" s="49"/>
      <c r="G22" s="49"/>
      <c r="H22" s="47"/>
      <c r="I22" s="49"/>
      <c r="J22" s="48"/>
      <c r="K22" s="49"/>
      <c r="L22" s="43"/>
      <c r="M22" s="49"/>
      <c r="N22" s="43"/>
      <c r="O22" s="43"/>
      <c r="P22" s="49"/>
    </row>
    <row r="23" spans="3:16" ht="17.5" x14ac:dyDescent="0.35">
      <c r="C23" s="67"/>
      <c r="D23" s="67"/>
      <c r="E23" s="67"/>
      <c r="F23" s="49"/>
      <c r="G23" s="49"/>
      <c r="H23" s="47"/>
      <c r="I23" s="49"/>
      <c r="J23" s="48"/>
      <c r="K23" s="49"/>
      <c r="L23" s="43"/>
      <c r="M23" s="49"/>
      <c r="N23" s="43"/>
      <c r="O23" s="43"/>
      <c r="P23" s="49"/>
    </row>
    <row r="24" spans="3:16" ht="17.5" x14ac:dyDescent="0.35">
      <c r="C24" s="67"/>
      <c r="D24" s="67"/>
      <c r="E24" s="67"/>
      <c r="F24" s="49"/>
      <c r="G24" s="49"/>
      <c r="H24" s="47"/>
      <c r="I24" s="49"/>
      <c r="J24" s="48"/>
      <c r="K24" s="49"/>
      <c r="L24" s="43"/>
      <c r="M24" s="49"/>
      <c r="N24" s="43"/>
      <c r="O24" s="43"/>
      <c r="P24" s="49"/>
    </row>
    <row r="25" spans="3:16" ht="17.5" x14ac:dyDescent="0.35">
      <c r="C25" s="67"/>
      <c r="D25" s="67"/>
      <c r="E25" s="67"/>
      <c r="F25" s="49"/>
      <c r="G25" s="49"/>
      <c r="H25" s="47"/>
      <c r="I25" s="49"/>
      <c r="J25" s="48"/>
      <c r="K25" s="49"/>
      <c r="L25" s="43"/>
      <c r="M25" s="49"/>
      <c r="N25" s="43"/>
      <c r="O25" s="43"/>
      <c r="P25" s="49"/>
    </row>
    <row r="26" spans="3:16" ht="17.5" x14ac:dyDescent="0.35">
      <c r="C26" s="67"/>
      <c r="D26" s="67"/>
      <c r="E26" s="67"/>
      <c r="F26" s="49"/>
      <c r="G26" s="49"/>
      <c r="H26" s="47"/>
      <c r="I26" s="49"/>
      <c r="J26" s="48"/>
      <c r="K26" s="49"/>
      <c r="L26" s="43"/>
      <c r="M26" s="49"/>
      <c r="N26" s="43"/>
      <c r="O26" s="43"/>
      <c r="P26" s="49"/>
    </row>
    <row r="27" spans="3:16" ht="17.5" x14ac:dyDescent="0.35">
      <c r="C27" s="67"/>
      <c r="D27" s="67"/>
      <c r="E27" s="67"/>
      <c r="F27" s="49"/>
      <c r="G27" s="49"/>
      <c r="H27" s="47"/>
      <c r="I27" s="49"/>
      <c r="J27" s="48"/>
      <c r="K27" s="49"/>
      <c r="L27" s="43"/>
      <c r="M27" s="49"/>
      <c r="N27" s="43"/>
      <c r="O27" s="43"/>
      <c r="P27" s="49"/>
    </row>
    <row r="28" spans="3:16" ht="17.5" x14ac:dyDescent="0.35">
      <c r="C28" s="67"/>
      <c r="D28" s="67"/>
      <c r="E28" s="67"/>
      <c r="F28" s="49"/>
      <c r="G28" s="49"/>
      <c r="H28" s="47"/>
      <c r="I28" s="49"/>
      <c r="J28" s="48"/>
      <c r="K28" s="49"/>
      <c r="L28" s="43"/>
      <c r="M28" s="49"/>
      <c r="N28" s="43"/>
      <c r="O28" s="43"/>
      <c r="P28" s="49"/>
    </row>
    <row r="29" spans="3:16" ht="17.5" x14ac:dyDescent="0.35">
      <c r="C29" s="67"/>
      <c r="D29" s="67"/>
      <c r="E29" s="67"/>
      <c r="F29" s="49"/>
      <c r="G29" s="49"/>
      <c r="H29" s="47"/>
      <c r="I29" s="49"/>
      <c r="J29" s="48"/>
      <c r="K29" s="49"/>
      <c r="L29" s="43"/>
      <c r="M29" s="49"/>
      <c r="N29" s="43"/>
      <c r="O29" s="43"/>
      <c r="P29" s="49"/>
    </row>
    <row r="30" spans="3:16" ht="17.5" x14ac:dyDescent="0.35">
      <c r="C30" s="67"/>
      <c r="D30" s="67"/>
      <c r="E30" s="67"/>
      <c r="F30" s="49"/>
      <c r="G30" s="49"/>
      <c r="H30" s="47"/>
      <c r="I30" s="49"/>
      <c r="J30" s="48"/>
      <c r="K30" s="49"/>
      <c r="L30" s="43"/>
      <c r="M30" s="49"/>
      <c r="N30" s="43"/>
      <c r="O30" s="43"/>
      <c r="P30" s="49"/>
    </row>
    <row r="31" spans="3:16" ht="17.5" x14ac:dyDescent="0.35">
      <c r="C31" s="67"/>
      <c r="D31" s="67"/>
      <c r="E31" s="67"/>
      <c r="F31" s="49"/>
      <c r="G31" s="49"/>
      <c r="H31" s="47"/>
      <c r="I31" s="49"/>
      <c r="J31" s="48"/>
      <c r="K31" s="49"/>
      <c r="L31" s="43"/>
      <c r="M31" s="49"/>
      <c r="N31" s="43"/>
      <c r="O31" s="43"/>
      <c r="P31" s="49"/>
    </row>
    <row r="32" spans="3:16" ht="17.5" x14ac:dyDescent="0.35">
      <c r="C32" s="67"/>
      <c r="D32" s="67"/>
      <c r="E32" s="67"/>
      <c r="F32" s="49"/>
      <c r="G32" s="49"/>
      <c r="H32" s="47"/>
      <c r="I32" s="49"/>
      <c r="J32" s="48"/>
      <c r="K32" s="49"/>
      <c r="L32" s="43"/>
      <c r="M32" s="49"/>
      <c r="N32" s="43"/>
      <c r="O32" s="43"/>
      <c r="P32" s="49"/>
    </row>
    <row r="33" spans="3:16" ht="17.5" x14ac:dyDescent="0.35">
      <c r="C33" s="67"/>
      <c r="D33" s="67"/>
      <c r="E33" s="67"/>
      <c r="F33" s="49"/>
      <c r="G33" s="49"/>
      <c r="H33" s="47"/>
      <c r="I33" s="49"/>
      <c r="J33" s="48"/>
      <c r="K33" s="49"/>
      <c r="L33" s="43"/>
      <c r="M33" s="49"/>
      <c r="N33" s="43"/>
      <c r="O33" s="43"/>
      <c r="P33" s="49"/>
    </row>
    <row r="34" spans="3:16" ht="17.5" x14ac:dyDescent="0.35">
      <c r="C34" s="67"/>
      <c r="D34" s="67"/>
      <c r="E34" s="67"/>
      <c r="F34" s="49"/>
      <c r="G34" s="49"/>
      <c r="H34" s="47"/>
      <c r="I34" s="49"/>
      <c r="J34" s="48"/>
      <c r="K34" s="49"/>
      <c r="L34" s="43"/>
      <c r="M34" s="49"/>
      <c r="N34" s="43"/>
      <c r="O34" s="43"/>
      <c r="P34" s="49"/>
    </row>
    <row r="35" spans="3:16" ht="17.5" x14ac:dyDescent="0.35">
      <c r="C35" s="67"/>
      <c r="D35" s="67"/>
      <c r="E35" s="67"/>
      <c r="F35" s="49"/>
      <c r="G35" s="49"/>
      <c r="H35" s="47"/>
      <c r="I35" s="49"/>
      <c r="J35" s="48"/>
      <c r="K35" s="49"/>
      <c r="L35" s="43"/>
      <c r="M35" s="49"/>
      <c r="N35" s="43"/>
      <c r="O35" s="43"/>
      <c r="P35" s="49"/>
    </row>
    <row r="36" spans="3:16" ht="17.5" x14ac:dyDescent="0.35">
      <c r="C36" s="67"/>
      <c r="D36" s="67"/>
      <c r="E36" s="67"/>
      <c r="F36" s="49"/>
      <c r="G36" s="49"/>
      <c r="H36" s="47"/>
      <c r="I36" s="49"/>
      <c r="J36" s="48"/>
      <c r="K36" s="49"/>
      <c r="L36" s="43"/>
      <c r="M36" s="49"/>
      <c r="N36" s="43"/>
      <c r="O36" s="43"/>
      <c r="P36" s="49"/>
    </row>
    <row r="37" spans="3:16" ht="17.5" x14ac:dyDescent="0.35">
      <c r="C37" s="67"/>
      <c r="D37" s="67"/>
      <c r="E37" s="67"/>
      <c r="F37" s="49"/>
      <c r="G37" s="49"/>
      <c r="H37" s="47"/>
      <c r="I37" s="49"/>
      <c r="J37" s="48"/>
      <c r="K37" s="49"/>
      <c r="L37" s="43"/>
      <c r="M37" s="49"/>
      <c r="N37" s="43"/>
      <c r="O37" s="43"/>
      <c r="P37" s="49"/>
    </row>
    <row r="38" spans="3:16" ht="17.5" x14ac:dyDescent="0.35">
      <c r="C38" s="67"/>
      <c r="D38" s="67"/>
      <c r="E38" s="67"/>
      <c r="F38" s="49"/>
      <c r="G38" s="49"/>
      <c r="H38" s="47"/>
      <c r="I38" s="49"/>
      <c r="J38" s="48"/>
      <c r="K38" s="49"/>
      <c r="L38" s="43"/>
      <c r="M38" s="49"/>
      <c r="N38" s="43"/>
      <c r="O38" s="43"/>
      <c r="P38" s="49"/>
    </row>
    <row r="39" spans="3:16" ht="17.5" x14ac:dyDescent="0.35">
      <c r="C39" s="67"/>
      <c r="D39" s="67"/>
      <c r="E39" s="67"/>
      <c r="F39" s="49"/>
      <c r="G39" s="49"/>
      <c r="H39" s="47"/>
      <c r="I39" s="49"/>
      <c r="J39" s="48"/>
      <c r="K39" s="49"/>
      <c r="L39" s="43"/>
      <c r="M39" s="49"/>
      <c r="N39" s="43"/>
      <c r="O39" s="43"/>
      <c r="P39" s="49"/>
    </row>
    <row r="40" spans="3:16" ht="17.5" x14ac:dyDescent="0.35">
      <c r="C40" s="67"/>
      <c r="D40" s="67"/>
      <c r="E40" s="67"/>
      <c r="F40" s="49"/>
      <c r="G40" s="49"/>
      <c r="H40" s="47"/>
      <c r="I40" s="49"/>
      <c r="J40" s="48"/>
      <c r="K40" s="49"/>
      <c r="L40" s="43"/>
      <c r="M40" s="49"/>
      <c r="N40" s="43"/>
      <c r="O40" s="43"/>
      <c r="P40" s="49"/>
    </row>
    <row r="41" spans="3:16" ht="17.5" x14ac:dyDescent="0.35">
      <c r="C41" s="67"/>
      <c r="D41" s="67"/>
      <c r="E41" s="67"/>
      <c r="F41" s="49"/>
      <c r="G41" s="49"/>
      <c r="H41" s="47"/>
      <c r="I41" s="49"/>
      <c r="J41" s="48"/>
      <c r="K41" s="49"/>
      <c r="L41" s="43"/>
      <c r="M41" s="49"/>
      <c r="N41" s="43"/>
      <c r="O41" s="43"/>
      <c r="P41" s="49"/>
    </row>
    <row r="42" spans="3:16" ht="17.5" x14ac:dyDescent="0.35">
      <c r="C42" s="67"/>
      <c r="D42" s="67"/>
      <c r="E42" s="67"/>
      <c r="F42" s="49"/>
      <c r="G42" s="49"/>
      <c r="H42" s="47"/>
      <c r="I42" s="49"/>
      <c r="J42" s="48"/>
      <c r="K42" s="49"/>
      <c r="L42" s="43"/>
      <c r="M42" s="49"/>
      <c r="N42" s="43"/>
      <c r="O42" s="43"/>
      <c r="P42" s="49"/>
    </row>
    <row r="43" spans="3:16" ht="17.5" x14ac:dyDescent="0.35">
      <c r="C43" s="67"/>
      <c r="D43" s="67"/>
      <c r="E43" s="67"/>
      <c r="F43" s="49"/>
      <c r="G43" s="49"/>
      <c r="H43" s="47"/>
      <c r="I43" s="49"/>
      <c r="J43" s="48"/>
      <c r="K43" s="49"/>
      <c r="L43" s="43"/>
      <c r="M43" s="49"/>
      <c r="N43" s="43"/>
      <c r="O43" s="43"/>
      <c r="P43" s="49"/>
    </row>
    <row r="44" spans="3:16" ht="17.5" x14ac:dyDescent="0.35">
      <c r="C44" s="67"/>
      <c r="D44" s="67"/>
      <c r="E44" s="67"/>
      <c r="F44" s="49"/>
      <c r="G44" s="49"/>
      <c r="H44" s="47"/>
      <c r="I44" s="49"/>
      <c r="J44" s="48"/>
      <c r="K44" s="49"/>
      <c r="L44" s="43"/>
      <c r="M44" s="49"/>
      <c r="N44" s="43"/>
      <c r="O44" s="43"/>
      <c r="P44" s="49"/>
    </row>
    <row r="45" spans="3:16" ht="17.5" x14ac:dyDescent="0.35">
      <c r="C45" s="67"/>
      <c r="D45" s="67"/>
      <c r="E45" s="67"/>
      <c r="F45" s="49"/>
      <c r="G45" s="49"/>
      <c r="H45" s="47"/>
      <c r="I45" s="49"/>
      <c r="J45" s="48"/>
      <c r="K45" s="49"/>
      <c r="L45" s="43"/>
      <c r="M45" s="49"/>
      <c r="N45" s="43"/>
      <c r="O45" s="43"/>
      <c r="P45" s="49"/>
    </row>
    <row r="46" spans="3:16" ht="17.5" x14ac:dyDescent="0.35">
      <c r="C46" s="67"/>
      <c r="D46" s="67"/>
      <c r="E46" s="67"/>
      <c r="F46" s="49"/>
      <c r="G46" s="49"/>
      <c r="H46" s="47"/>
      <c r="I46" s="49"/>
      <c r="J46" s="48"/>
      <c r="K46" s="49"/>
      <c r="L46" s="43"/>
      <c r="M46" s="49"/>
      <c r="N46" s="43"/>
      <c r="O46" s="43"/>
      <c r="P46" s="49"/>
    </row>
    <row r="47" spans="3:16" ht="17.5" x14ac:dyDescent="0.35">
      <c r="C47" s="67"/>
      <c r="D47" s="67"/>
      <c r="E47" s="67"/>
      <c r="F47" s="49"/>
      <c r="G47" s="49"/>
      <c r="H47" s="47"/>
      <c r="I47" s="49"/>
      <c r="J47" s="48"/>
      <c r="K47" s="49"/>
      <c r="L47" s="43"/>
      <c r="M47" s="49"/>
      <c r="N47" s="43"/>
      <c r="O47" s="43"/>
      <c r="P47" s="49"/>
    </row>
    <row r="48" spans="3:16" ht="17.5" x14ac:dyDescent="0.35">
      <c r="C48" s="67"/>
      <c r="D48" s="67"/>
      <c r="E48" s="67"/>
      <c r="F48" s="49"/>
      <c r="G48" s="49"/>
      <c r="H48" s="47"/>
      <c r="I48" s="49"/>
      <c r="J48" s="48"/>
      <c r="K48" s="49"/>
      <c r="L48" s="43"/>
      <c r="M48" s="49"/>
      <c r="N48" s="43"/>
      <c r="O48" s="43"/>
      <c r="P48" s="49"/>
    </row>
    <row r="49" spans="3:16" ht="17.5" x14ac:dyDescent="0.35">
      <c r="C49" s="67"/>
      <c r="D49" s="67"/>
      <c r="E49" s="50"/>
      <c r="F49" s="49"/>
      <c r="G49" s="49"/>
      <c r="H49" s="47"/>
      <c r="I49" s="49"/>
      <c r="J49" s="48"/>
      <c r="K49" s="49"/>
      <c r="L49" s="43"/>
      <c r="M49" s="49"/>
      <c r="N49" s="43"/>
      <c r="O49" s="43"/>
      <c r="P49" s="49"/>
    </row>
    <row r="50" spans="3:16" ht="17.5" x14ac:dyDescent="0.35">
      <c r="C50" s="67"/>
      <c r="D50" s="67"/>
      <c r="E50" s="67"/>
      <c r="F50" s="49"/>
      <c r="G50" s="49"/>
      <c r="H50" s="47"/>
      <c r="I50" s="49"/>
      <c r="J50" s="48"/>
      <c r="K50" s="49"/>
      <c r="L50" s="43"/>
      <c r="M50" s="49"/>
      <c r="N50" s="43"/>
      <c r="O50" s="43"/>
      <c r="P50" s="49"/>
    </row>
    <row r="51" spans="3:16" ht="17.5" x14ac:dyDescent="0.35">
      <c r="C51" s="67"/>
      <c r="D51" s="67"/>
      <c r="E51" s="67"/>
      <c r="F51" s="49"/>
      <c r="G51" s="49"/>
      <c r="H51" s="47"/>
      <c r="I51" s="49"/>
      <c r="J51" s="48"/>
      <c r="K51" s="49"/>
      <c r="L51" s="43"/>
      <c r="M51" s="49"/>
      <c r="N51" s="43"/>
      <c r="O51" s="43"/>
      <c r="P51" s="49"/>
    </row>
  </sheetData>
  <conditionalFormatting sqref="F15:G15">
    <cfRule type="colorScale" priority="30">
      <colorScale>
        <cfvo type="min"/>
        <cfvo type="max"/>
        <color rgb="FFFCFCFF"/>
        <color rgb="FF63BE7B"/>
      </colorScale>
    </cfRule>
  </conditionalFormatting>
  <conditionalFormatting sqref="D13">
    <cfRule type="colorScale" priority="29">
      <colorScale>
        <cfvo type="min"/>
        <cfvo type="max"/>
        <color rgb="FFFCFCFF"/>
        <color rgb="FF63BE7B"/>
      </colorScale>
    </cfRule>
  </conditionalFormatting>
  <conditionalFormatting sqref="C13">
    <cfRule type="colorScale" priority="28">
      <colorScale>
        <cfvo type="min"/>
        <cfvo type="max"/>
        <color rgb="FFFCFCFF"/>
        <color rgb="FF63BE7B"/>
      </colorScale>
    </cfRule>
  </conditionalFormatting>
  <conditionalFormatting sqref="C9:C10">
    <cfRule type="colorScale" priority="27">
      <colorScale>
        <cfvo type="min"/>
        <cfvo type="max"/>
        <color rgb="FFFCFCFF"/>
        <color rgb="FF63BE7B"/>
      </colorScale>
    </cfRule>
  </conditionalFormatting>
  <conditionalFormatting sqref="F22:G22">
    <cfRule type="colorScale" priority="26">
      <colorScale>
        <cfvo type="min"/>
        <cfvo type="max"/>
        <color rgb="FFFCFCFF"/>
        <color rgb="FF63BE7B"/>
      </colorScale>
    </cfRule>
  </conditionalFormatting>
  <conditionalFormatting sqref="E21">
    <cfRule type="colorScale" priority="25">
      <colorScale>
        <cfvo type="min"/>
        <cfvo type="max"/>
        <color rgb="FFFCFCFF"/>
        <color rgb="FF63BE7B"/>
      </colorScale>
    </cfRule>
  </conditionalFormatting>
  <conditionalFormatting sqref="E35">
    <cfRule type="colorScale" priority="24">
      <colorScale>
        <cfvo type="min"/>
        <cfvo type="max"/>
        <color rgb="FFFCFCFF"/>
        <color rgb="FF63BE7B"/>
      </colorScale>
    </cfRule>
  </conditionalFormatting>
  <conditionalFormatting sqref="E49">
    <cfRule type="colorScale" priority="23">
      <colorScale>
        <cfvo type="min"/>
        <cfvo type="max"/>
        <color rgb="FFFCFCFF"/>
        <color rgb="FF63BE7B"/>
      </colorScale>
    </cfRule>
  </conditionalFormatting>
  <conditionalFormatting sqref="F39:G51 I51 K51">
    <cfRule type="colorScale" priority="32">
      <colorScale>
        <cfvo type="min"/>
        <cfvo type="max"/>
        <color rgb="FFFCFCFF"/>
        <color rgb="FF63BE7B"/>
      </colorScale>
    </cfRule>
  </conditionalFormatting>
  <conditionalFormatting sqref="I21:I50 K21:K50">
    <cfRule type="colorScale" priority="22">
      <colorScale>
        <cfvo type="min"/>
        <cfvo type="max"/>
        <color rgb="FFFCFCFF"/>
        <color rgb="FF63BE7B"/>
      </colorScale>
    </cfRule>
  </conditionalFormatting>
  <conditionalFormatting sqref="F16:G21 F23:G38 I16:I20 K16:K20">
    <cfRule type="colorScale" priority="33">
      <colorScale>
        <cfvo type="min"/>
        <cfvo type="max"/>
        <color rgb="FFFCFCFF"/>
        <color rgb="FF63BE7B"/>
      </colorScale>
    </cfRule>
  </conditionalFormatting>
  <conditionalFormatting sqref="M51">
    <cfRule type="colorScale" priority="20">
      <colorScale>
        <cfvo type="min"/>
        <cfvo type="max"/>
        <color rgb="FFFCFCFF"/>
        <color rgb="FF63BE7B"/>
      </colorScale>
    </cfRule>
  </conditionalFormatting>
  <conditionalFormatting sqref="M21:M50">
    <cfRule type="colorScale" priority="19">
      <colorScale>
        <cfvo type="min"/>
        <cfvo type="max"/>
        <color rgb="FFFCFCFF"/>
        <color rgb="FF63BE7B"/>
      </colorScale>
    </cfRule>
  </conditionalFormatting>
  <conditionalFormatting sqref="M16:M17 M19:M20">
    <cfRule type="colorScale" priority="21">
      <colorScale>
        <cfvo type="min"/>
        <cfvo type="max"/>
        <color rgb="FFFCFCFF"/>
        <color rgb="FF63BE7B"/>
      </colorScale>
    </cfRule>
  </conditionalFormatting>
  <conditionalFormatting sqref="P51">
    <cfRule type="colorScale" priority="14">
      <colorScale>
        <cfvo type="min"/>
        <cfvo type="max"/>
        <color rgb="FFFCFCFF"/>
        <color rgb="FF63BE7B"/>
      </colorScale>
    </cfRule>
  </conditionalFormatting>
  <conditionalFormatting sqref="P21:P50">
    <cfRule type="colorScale" priority="13">
      <colorScale>
        <cfvo type="min"/>
        <cfvo type="max"/>
        <color rgb="FFFCFCFF"/>
        <color rgb="FF63BE7B"/>
      </colorScale>
    </cfRule>
  </conditionalFormatting>
  <conditionalFormatting sqref="P16:P20">
    <cfRule type="colorScale" priority="15">
      <colorScale>
        <cfvo type="min"/>
        <cfvo type="max"/>
        <color rgb="FFFCFCFF"/>
        <color rgb="FF63BE7B"/>
      </colorScale>
    </cfRule>
  </conditionalFormatting>
  <conditionalFormatting sqref="C14">
    <cfRule type="colorScale" priority="12">
      <colorScale>
        <cfvo type="min"/>
        <cfvo type="max"/>
        <color rgb="FFFCFCFF"/>
        <color rgb="FF63BE7B"/>
      </colorScale>
    </cfRule>
  </conditionalFormatting>
  <conditionalFormatting sqref="D14">
    <cfRule type="colorScale" priority="11">
      <colorScale>
        <cfvo type="min"/>
        <cfvo type="max"/>
        <color rgb="FFFCFCFF"/>
        <color rgb="FF63BE7B"/>
      </colorScale>
    </cfRule>
  </conditionalFormatting>
  <conditionalFormatting sqref="C15">
    <cfRule type="colorScale" priority="10">
      <colorScale>
        <cfvo type="min"/>
        <cfvo type="max"/>
        <color rgb="FFFCFCFF"/>
        <color rgb="FF63BE7B"/>
      </colorScale>
    </cfRule>
  </conditionalFormatting>
  <conditionalFormatting sqref="C16">
    <cfRule type="colorScale" priority="9">
      <colorScale>
        <cfvo type="min"/>
        <cfvo type="max"/>
        <color rgb="FFFCFCFF"/>
        <color rgb="FF63BE7B"/>
      </colorScale>
    </cfRule>
  </conditionalFormatting>
  <conditionalFormatting sqref="C17">
    <cfRule type="colorScale" priority="8">
      <colorScale>
        <cfvo type="min"/>
        <cfvo type="max"/>
        <color rgb="FFFCFCFF"/>
        <color rgb="FF63BE7B"/>
      </colorScale>
    </cfRule>
  </conditionalFormatting>
  <conditionalFormatting sqref="D15">
    <cfRule type="colorScale" priority="7">
      <colorScale>
        <cfvo type="min"/>
        <cfvo type="max"/>
        <color rgb="FFFCFCFF"/>
        <color rgb="FF63BE7B"/>
      </colorScale>
    </cfRule>
  </conditionalFormatting>
  <conditionalFormatting sqref="D16">
    <cfRule type="colorScale" priority="6">
      <colorScale>
        <cfvo type="min"/>
        <cfvo type="max"/>
        <color rgb="FFFCFCFF"/>
        <color rgb="FF63BE7B"/>
      </colorScale>
    </cfRule>
  </conditionalFormatting>
  <conditionalFormatting sqref="D17">
    <cfRule type="colorScale" priority="5">
      <colorScale>
        <cfvo type="min"/>
        <cfvo type="max"/>
        <color rgb="FFFCFCFF"/>
        <color rgb="FF63BE7B"/>
      </colorScale>
    </cfRule>
  </conditionalFormatting>
  <conditionalFormatting sqref="C18">
    <cfRule type="colorScale" priority="4">
      <colorScale>
        <cfvo type="min"/>
        <cfvo type="max"/>
        <color rgb="FFFCFCFF"/>
        <color rgb="FF63BE7B"/>
      </colorScale>
    </cfRule>
  </conditionalFormatting>
  <conditionalFormatting sqref="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C19">
    <cfRule type="colorScale" priority="2">
      <colorScale>
        <cfvo type="min"/>
        <cfvo type="max"/>
        <color rgb="FFFCFCFF"/>
        <color rgb="FF63BE7B"/>
      </colorScale>
    </cfRule>
  </conditionalFormatting>
  <conditionalFormatting sqref="D19">
    <cfRule type="colorScale" priority="1">
      <colorScale>
        <cfvo type="min"/>
        <cfvo type="max"/>
        <color rgb="FFFCFCFF"/>
        <color rgb="FF63BE7B"/>
      </colorScale>
    </cfRule>
  </conditionalFormatting>
  <dataValidations count="4">
    <dataValidation type="list" allowBlank="1" showInputMessage="1" showErrorMessage="1" sqref="J13:J51" xr:uid="{B18F26E7-45DF-4BCC-917F-243FD46D1D2E}">
      <formula1>"نعم,لا"</formula1>
    </dataValidation>
    <dataValidation type="list" allowBlank="1" showInputMessage="1" showErrorMessage="1" sqref="L13:L51" xr:uid="{565C814F-01D5-4D0F-9E3E-957BF7C209C2}">
      <formula1>"نعم,لا,N/A"</formula1>
    </dataValidation>
    <dataValidation type="list" allowBlank="1" showInputMessage="1" showErrorMessage="1" sqref="N13:N51" xr:uid="{71809206-1387-459E-BA2F-2F5B38CDCAAD}">
      <formula1>"أساسية,داعمة,N/A"</formula1>
    </dataValidation>
    <dataValidation type="list" allowBlank="1" showInputMessage="1" showErrorMessage="1" sqref="O13:O51" xr:uid="{5291CBD1-9FD0-4D6A-B000-27EE41A9983F}">
      <formula1>"مساعد,ممارس,ممارس أول,خبير,إشرافي,N/A"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-0.499984740745262"/>
  </sheetPr>
  <dimension ref="B1:X21"/>
  <sheetViews>
    <sheetView showGridLines="0" rightToLeft="1" topLeftCell="A13" zoomScale="75" zoomScaleNormal="75" workbookViewId="0">
      <selection activeCell="C21" sqref="C21"/>
    </sheetView>
  </sheetViews>
  <sheetFormatPr defaultColWidth="8.81640625" defaultRowHeight="16" x14ac:dyDescent="0.35"/>
  <cols>
    <col min="1" max="1" width="1.81640625" style="1" customWidth="1"/>
    <col min="2" max="2" width="1.453125" style="1" customWidth="1"/>
    <col min="3" max="3" width="62.81640625" style="1" customWidth="1"/>
    <col min="4" max="6" width="27.453125" style="1" customWidth="1"/>
    <col min="7" max="7" width="21.1796875" style="1" customWidth="1"/>
    <col min="8" max="8" width="12.453125" style="1" bestFit="1" customWidth="1"/>
    <col min="9" max="9" width="9.453125" style="1" customWidth="1"/>
    <col min="10" max="10" width="10.453125" style="1" customWidth="1"/>
    <col min="11" max="12" width="10.81640625" style="1" customWidth="1"/>
    <col min="13" max="13" width="10.453125" style="1" customWidth="1"/>
    <col min="14" max="14" width="12.453125" style="1" customWidth="1"/>
    <col min="15" max="16384" width="8.81640625" style="1"/>
  </cols>
  <sheetData>
    <row r="1" spans="2:24" ht="7.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2:24" ht="26.2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2:24" ht="18.7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4" ht="7.5" customHeight="1" x14ac:dyDescent="0.35"/>
    <row r="8" spans="2:24" ht="7.5" customHeight="1" x14ac:dyDescent="0.35"/>
    <row r="9" spans="2:24" ht="7.5" customHeight="1" x14ac:dyDescent="0.35"/>
    <row r="10" spans="2:24" ht="19.5" customHeight="1" x14ac:dyDescent="0.3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2:24" ht="19.5" customHeight="1" thickBot="1" x14ac:dyDescent="0.4"/>
    <row r="12" spans="2:24" ht="26.25" customHeight="1" x14ac:dyDescent="0.35">
      <c r="C12" s="8"/>
      <c r="D12" s="8"/>
      <c r="E12" s="8"/>
      <c r="F12" s="8"/>
      <c r="G12" s="8"/>
      <c r="H12" s="87" t="s">
        <v>35</v>
      </c>
      <c r="I12" s="88"/>
      <c r="J12" s="89"/>
      <c r="K12" s="87" t="s">
        <v>36</v>
      </c>
      <c r="L12" s="88"/>
      <c r="M12" s="89"/>
      <c r="N12" s="8"/>
    </row>
    <row r="13" spans="2:24" ht="35" x14ac:dyDescent="0.35">
      <c r="C13" s="39" t="s">
        <v>29</v>
      </c>
      <c r="D13" s="39" t="s">
        <v>30</v>
      </c>
      <c r="E13" s="39" t="s">
        <v>31</v>
      </c>
      <c r="F13" s="39" t="s">
        <v>32</v>
      </c>
      <c r="G13" s="39" t="s">
        <v>59</v>
      </c>
      <c r="H13" s="40" t="s">
        <v>37</v>
      </c>
      <c r="I13" s="40" t="s">
        <v>38</v>
      </c>
      <c r="J13" s="41" t="s">
        <v>72</v>
      </c>
      <c r="K13" s="40" t="s">
        <v>37</v>
      </c>
      <c r="L13" s="40" t="s">
        <v>38</v>
      </c>
      <c r="M13" s="41" t="s">
        <v>39</v>
      </c>
      <c r="N13" s="42" t="s">
        <v>40</v>
      </c>
    </row>
    <row r="14" spans="2:24" ht="20.149999999999999" customHeight="1" x14ac:dyDescent="0.35">
      <c r="C14" s="68"/>
      <c r="D14" s="43"/>
      <c r="E14" s="43"/>
      <c r="F14" s="43"/>
      <c r="G14" s="44"/>
      <c r="H14" s="45">
        <f>SUM(I14:J14)</f>
        <v>0</v>
      </c>
      <c r="I14" s="45"/>
      <c r="J14" s="46"/>
      <c r="K14" s="45">
        <f>SUM(L14:M14)</f>
        <v>0</v>
      </c>
      <c r="L14" s="45"/>
      <c r="M14" s="45"/>
      <c r="N14" s="64">
        <f>K14-H14</f>
        <v>0</v>
      </c>
    </row>
    <row r="15" spans="2:24" ht="20.149999999999999" customHeight="1" x14ac:dyDescent="0.35">
      <c r="C15" s="68"/>
      <c r="D15" s="43"/>
      <c r="E15" s="43"/>
      <c r="F15" s="43"/>
      <c r="G15" s="44"/>
      <c r="H15" s="45">
        <f t="shared" ref="H15:H19" si="0">SUM(I15:J15)</f>
        <v>0</v>
      </c>
      <c r="I15" s="46"/>
      <c r="J15" s="46"/>
      <c r="K15" s="45">
        <f t="shared" ref="K15:K19" si="1">SUM(L15:M15)</f>
        <v>0</v>
      </c>
      <c r="L15" s="45"/>
      <c r="M15" s="45"/>
      <c r="N15" s="64">
        <f t="shared" ref="N15:N19" si="2">K15-H15</f>
        <v>0</v>
      </c>
    </row>
    <row r="16" spans="2:24" ht="20.149999999999999" customHeight="1" x14ac:dyDescent="0.35">
      <c r="C16" s="68"/>
      <c r="D16" s="43"/>
      <c r="E16" s="43"/>
      <c r="F16" s="43"/>
      <c r="G16" s="44"/>
      <c r="H16" s="45">
        <f t="shared" si="0"/>
        <v>0</v>
      </c>
      <c r="I16" s="46"/>
      <c r="J16" s="46"/>
      <c r="K16" s="45">
        <f t="shared" si="1"/>
        <v>0</v>
      </c>
      <c r="L16" s="45"/>
      <c r="M16" s="45"/>
      <c r="N16" s="64">
        <f t="shared" si="2"/>
        <v>0</v>
      </c>
    </row>
    <row r="17" spans="3:14" ht="20.149999999999999" customHeight="1" x14ac:dyDescent="0.35">
      <c r="C17" s="68"/>
      <c r="D17" s="43"/>
      <c r="E17" s="43"/>
      <c r="F17" s="43"/>
      <c r="G17" s="44"/>
      <c r="H17" s="45">
        <f t="shared" si="0"/>
        <v>0</v>
      </c>
      <c r="I17" s="46"/>
      <c r="J17" s="46"/>
      <c r="K17" s="45">
        <f t="shared" si="1"/>
        <v>0</v>
      </c>
      <c r="L17" s="45"/>
      <c r="M17" s="45"/>
      <c r="N17" s="64">
        <f t="shared" si="2"/>
        <v>0</v>
      </c>
    </row>
    <row r="18" spans="3:14" ht="20.149999999999999" customHeight="1" x14ac:dyDescent="0.35">
      <c r="C18" s="68"/>
      <c r="D18" s="43"/>
      <c r="E18" s="43"/>
      <c r="F18" s="43"/>
      <c r="G18" s="44"/>
      <c r="H18" s="45">
        <f t="shared" si="0"/>
        <v>0</v>
      </c>
      <c r="I18" s="46"/>
      <c r="J18" s="46"/>
      <c r="K18" s="45">
        <f t="shared" si="1"/>
        <v>0</v>
      </c>
      <c r="L18" s="45"/>
      <c r="M18" s="45"/>
      <c r="N18" s="64">
        <f t="shared" si="2"/>
        <v>0</v>
      </c>
    </row>
    <row r="19" spans="3:14" ht="20.149999999999999" customHeight="1" x14ac:dyDescent="0.35">
      <c r="C19" s="68"/>
      <c r="D19" s="43"/>
      <c r="E19" s="43"/>
      <c r="F19" s="43"/>
      <c r="G19" s="44"/>
      <c r="H19" s="45">
        <f t="shared" si="0"/>
        <v>0</v>
      </c>
      <c r="I19" s="45"/>
      <c r="J19" s="45"/>
      <c r="K19" s="45">
        <f t="shared" si="1"/>
        <v>0</v>
      </c>
      <c r="L19" s="45"/>
      <c r="M19" s="45"/>
      <c r="N19" s="64">
        <f t="shared" si="2"/>
        <v>0</v>
      </c>
    </row>
    <row r="20" spans="3:14" ht="20.5" customHeight="1" x14ac:dyDescent="0.35">
      <c r="G20" s="2">
        <f>SUM(G14:G16)</f>
        <v>0</v>
      </c>
      <c r="H20" s="37">
        <f>SUM(H14:H19)</f>
        <v>0</v>
      </c>
      <c r="K20" s="37">
        <f>SUM(K14:K19)</f>
        <v>0</v>
      </c>
    </row>
    <row r="21" spans="3:14" x14ac:dyDescent="0.35">
      <c r="G21" s="34"/>
    </row>
  </sheetData>
  <mergeCells count="2">
    <mergeCell ref="H12:J12"/>
    <mergeCell ref="K12:M12"/>
  </mergeCells>
  <conditionalFormatting sqref="G15:G19">
    <cfRule type="colorScale" priority="140">
      <colorScale>
        <cfvo type="min"/>
        <cfvo type="max"/>
        <color rgb="FFFCFCFF"/>
        <color rgb="FF63BE7B"/>
      </colorScale>
    </cfRule>
  </conditionalFormatting>
  <conditionalFormatting sqref="G1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B5FE-C038-4B3B-B566-9B67DE624F42}">
  <sheetPr>
    <tabColor theme="9" tint="-0.249977111117893"/>
  </sheetPr>
  <dimension ref="B1:U43"/>
  <sheetViews>
    <sheetView showGridLines="0" rightToLeft="1" tabSelected="1" topLeftCell="A8" zoomScale="40" zoomScaleNormal="40" workbookViewId="0">
      <pane ySplit="3" topLeftCell="A11" activePane="bottomLeft" state="frozen"/>
      <selection activeCell="A8" sqref="A8"/>
      <selection pane="bottomLeft" activeCell="G45" sqref="G45"/>
    </sheetView>
  </sheetViews>
  <sheetFormatPr defaultColWidth="8.81640625" defaultRowHeight="17.5" x14ac:dyDescent="0.35"/>
  <cols>
    <col min="1" max="1" width="1.81640625" style="13" customWidth="1"/>
    <col min="2" max="2" width="1.453125" style="13" customWidth="1"/>
    <col min="3" max="3" width="35.453125" style="13" customWidth="1"/>
    <col min="4" max="4" width="27.26953125" style="13" customWidth="1"/>
    <col min="5" max="5" width="54.81640625" style="13" customWidth="1"/>
    <col min="6" max="6" width="15.7265625" style="13" customWidth="1"/>
    <col min="7" max="7" width="18.26953125" style="13" customWidth="1"/>
    <col min="8" max="8" width="10.453125" style="13" customWidth="1"/>
    <col min="9" max="10" width="10.81640625" style="13" customWidth="1"/>
    <col min="11" max="11" width="10.453125" style="13" customWidth="1"/>
    <col min="12" max="12" width="12.453125" style="13" customWidth="1"/>
    <col min="13" max="13" width="8.81640625" style="13"/>
    <col min="14" max="14" width="22.1796875" style="13" customWidth="1"/>
    <col min="15" max="15" width="8.81640625" style="13"/>
    <col min="16" max="16" width="20.453125" style="13" bestFit="1" customWidth="1"/>
    <col min="17" max="16384" width="8.81640625" style="13"/>
  </cols>
  <sheetData>
    <row r="1" spans="2:21" s="1" customFormat="1" ht="7.5" customHeight="1" x14ac:dyDescent="0.3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s="1" customFormat="1" ht="26.25" customHeight="1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s="1" customFormat="1" ht="18.75" customHeight="1" x14ac:dyDescent="0.3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2:21" x14ac:dyDescent="0.35">
      <c r="C5" s="51"/>
    </row>
    <row r="9" spans="2:21" x14ac:dyDescent="0.3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21" x14ac:dyDescent="0.35">
      <c r="G10" s="63"/>
      <c r="H10" s="63"/>
      <c r="I10" s="63"/>
      <c r="J10" s="63"/>
      <c r="K10" s="63"/>
    </row>
    <row r="11" spans="2:21" ht="70" x14ac:dyDescent="0.35">
      <c r="C11" s="90" t="s">
        <v>71</v>
      </c>
      <c r="D11" s="91"/>
      <c r="E11" s="14" t="s">
        <v>41</v>
      </c>
      <c r="F11" s="14" t="s">
        <v>52</v>
      </c>
      <c r="G11" s="14" t="s">
        <v>66</v>
      </c>
      <c r="H11" s="14" t="s">
        <v>42</v>
      </c>
      <c r="I11" s="15" t="s">
        <v>43</v>
      </c>
      <c r="J11" s="14" t="s">
        <v>81</v>
      </c>
      <c r="K11" s="14" t="s">
        <v>53</v>
      </c>
      <c r="L11" s="15" t="s">
        <v>60</v>
      </c>
      <c r="M11" s="15" t="s">
        <v>61</v>
      </c>
      <c r="N11" s="54" t="s">
        <v>47</v>
      </c>
    </row>
    <row r="12" spans="2:21" x14ac:dyDescent="0.35">
      <c r="C12" s="100"/>
      <c r="D12" s="101"/>
      <c r="E12" s="62"/>
      <c r="F12" s="16"/>
      <c r="G12" s="16"/>
      <c r="H12" s="16"/>
      <c r="I12" s="17">
        <f t="shared" ref="I12:I18" si="0">IF(H12="يومي",240,IF(H12="نصف سنوي",2,IF(H12="أسبوعي",48,IF(H12="شهري",12,IF(H12="ربعي",4,IF(H12="سنوي",1,0))))))</f>
        <v>0</v>
      </c>
      <c r="J12" s="16"/>
      <c r="K12" s="18"/>
      <c r="L12" s="19">
        <f>K12*J12*I12</f>
        <v>0</v>
      </c>
      <c r="M12" s="55" t="e">
        <f t="shared" ref="M12:M18" si="1">L12/$L$19</f>
        <v>#DIV/0!</v>
      </c>
      <c r="N12" s="56"/>
    </row>
    <row r="13" spans="2:21" x14ac:dyDescent="0.35">
      <c r="C13" s="100"/>
      <c r="D13" s="101"/>
      <c r="E13" s="62"/>
      <c r="F13" s="16"/>
      <c r="G13" s="16"/>
      <c r="H13" s="16"/>
      <c r="I13" s="17">
        <f t="shared" si="0"/>
        <v>0</v>
      </c>
      <c r="J13" s="16"/>
      <c r="K13" s="18"/>
      <c r="L13" s="19">
        <f>K13*J13*I13</f>
        <v>0</v>
      </c>
      <c r="M13" s="55" t="e">
        <f t="shared" si="1"/>
        <v>#DIV/0!</v>
      </c>
      <c r="N13" s="56"/>
    </row>
    <row r="14" spans="2:21" x14ac:dyDescent="0.35">
      <c r="C14" s="100"/>
      <c r="D14" s="101"/>
      <c r="E14" s="62"/>
      <c r="F14" s="16"/>
      <c r="G14" s="16"/>
      <c r="H14" s="16"/>
      <c r="I14" s="17">
        <f t="shared" si="0"/>
        <v>0</v>
      </c>
      <c r="J14" s="16"/>
      <c r="K14" s="18"/>
      <c r="L14" s="19">
        <f t="shared" ref="L14:L18" si="2">K14*J14*I14</f>
        <v>0</v>
      </c>
      <c r="M14" s="55" t="e">
        <f t="shared" si="1"/>
        <v>#DIV/0!</v>
      </c>
      <c r="N14" s="79"/>
    </row>
    <row r="15" spans="2:21" x14ac:dyDescent="0.35">
      <c r="C15" s="100"/>
      <c r="D15" s="101"/>
      <c r="E15" s="62"/>
      <c r="F15" s="16"/>
      <c r="G15" s="16"/>
      <c r="H15" s="16"/>
      <c r="I15" s="17">
        <f t="shared" si="0"/>
        <v>0</v>
      </c>
      <c r="J15" s="16"/>
      <c r="K15" s="18"/>
      <c r="L15" s="19">
        <f t="shared" si="2"/>
        <v>0</v>
      </c>
      <c r="M15" s="55" t="e">
        <f t="shared" si="1"/>
        <v>#DIV/0!</v>
      </c>
      <c r="N15" s="79"/>
    </row>
    <row r="16" spans="2:21" x14ac:dyDescent="0.35">
      <c r="C16" s="100"/>
      <c r="D16" s="101"/>
      <c r="E16" s="62"/>
      <c r="F16" s="16"/>
      <c r="G16" s="16"/>
      <c r="H16" s="16"/>
      <c r="I16" s="17">
        <f t="shared" si="0"/>
        <v>0</v>
      </c>
      <c r="J16" s="16"/>
      <c r="K16" s="18"/>
      <c r="L16" s="19">
        <f t="shared" si="2"/>
        <v>0</v>
      </c>
      <c r="M16" s="55" t="e">
        <f t="shared" si="1"/>
        <v>#DIV/0!</v>
      </c>
      <c r="N16" s="56"/>
    </row>
    <row r="17" spans="3:17" x14ac:dyDescent="0.35">
      <c r="C17" s="100"/>
      <c r="D17" s="101"/>
      <c r="E17" s="62"/>
      <c r="F17" s="16"/>
      <c r="G17" s="16"/>
      <c r="H17" s="16"/>
      <c r="I17" s="17">
        <f t="shared" si="0"/>
        <v>0</v>
      </c>
      <c r="J17" s="16"/>
      <c r="K17" s="18"/>
      <c r="L17" s="19">
        <f t="shared" si="2"/>
        <v>0</v>
      </c>
      <c r="M17" s="55" t="e">
        <f t="shared" si="1"/>
        <v>#DIV/0!</v>
      </c>
      <c r="N17" s="56"/>
    </row>
    <row r="18" spans="3:17" x14ac:dyDescent="0.35">
      <c r="C18" s="100"/>
      <c r="D18" s="101"/>
      <c r="E18" s="62"/>
      <c r="F18" s="16"/>
      <c r="G18" s="16"/>
      <c r="H18" s="16"/>
      <c r="I18" s="17">
        <f t="shared" si="0"/>
        <v>0</v>
      </c>
      <c r="J18" s="16"/>
      <c r="K18" s="18"/>
      <c r="L18" s="19">
        <f t="shared" si="2"/>
        <v>0</v>
      </c>
      <c r="M18" s="55" t="e">
        <f t="shared" si="1"/>
        <v>#DIV/0!</v>
      </c>
      <c r="N18" s="56"/>
    </row>
    <row r="19" spans="3:17" x14ac:dyDescent="0.35">
      <c r="K19" s="20" t="s">
        <v>44</v>
      </c>
      <c r="L19" s="21">
        <f>SUM(L12:L18)</f>
        <v>0</v>
      </c>
      <c r="N19"/>
      <c r="O19"/>
      <c r="P19"/>
      <c r="Q19"/>
    </row>
    <row r="20" spans="3:17" x14ac:dyDescent="0.35">
      <c r="C20" s="13" t="s">
        <v>45</v>
      </c>
      <c r="D20" s="13">
        <v>0</v>
      </c>
      <c r="N20"/>
      <c r="O20"/>
      <c r="P20"/>
      <c r="Q20"/>
    </row>
    <row r="21" spans="3:17" x14ac:dyDescent="0.35">
      <c r="C21" s="13" t="s">
        <v>46</v>
      </c>
      <c r="D21" s="80">
        <f>L19/1023.5</f>
        <v>0</v>
      </c>
      <c r="E21" s="22"/>
    </row>
    <row r="23" spans="3:17" x14ac:dyDescent="0.35">
      <c r="F23" s="38"/>
    </row>
    <row r="24" spans="3:17" x14ac:dyDescent="0.3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6" spans="3:17" x14ac:dyDescent="0.35">
      <c r="C26" s="92" t="s">
        <v>67</v>
      </c>
      <c r="D26" s="93"/>
      <c r="E26" s="94">
        <f>L19</f>
        <v>0</v>
      </c>
      <c r="F26" s="95"/>
      <c r="G26" s="95"/>
      <c r="H26" s="95"/>
    </row>
    <row r="27" spans="3:17" ht="35.5" customHeight="1" thickBot="1" x14ac:dyDescent="0.4">
      <c r="C27" s="92" t="s">
        <v>14</v>
      </c>
      <c r="D27" s="93"/>
      <c r="E27" s="96" t="s">
        <v>2</v>
      </c>
      <c r="F27" s="97"/>
      <c r="G27" s="97"/>
      <c r="H27" s="97"/>
    </row>
    <row r="28" spans="3:17" ht="18" thickBot="1" x14ac:dyDescent="0.4">
      <c r="C28" s="98" t="s">
        <v>15</v>
      </c>
      <c r="D28" s="99"/>
      <c r="E28" s="29">
        <f>IF(E27="نموذج الماسة",0.15,IF(E27="نموذج الهرم",0.1,IF(E27="نموذج الهرم المقلوب",0.4,0)))</f>
        <v>0.15</v>
      </c>
      <c r="F28" s="29">
        <f>IF(E27="نموذج الماسة",35%,IF(E27="نموذج الهرم",20%,IF(E27="نموذج الهرم المقلوب",30%,0)))</f>
        <v>0.35</v>
      </c>
      <c r="G28" s="29">
        <f>IF(E27="نموذج الماسة",35%,IF(E27="نموذج الهرم",30%,IF(E27="نموذج الهرم المقلوب",20%,0)))</f>
        <v>0.35</v>
      </c>
      <c r="H28" s="29">
        <f>IF(E27="نموذج الماسة",15%,IF(E27="نموذج الهرم",40%,IF(E27="نموذج الهرم المقلوب",10%,0)))</f>
        <v>0.15</v>
      </c>
    </row>
    <row r="29" spans="3:17" ht="18" thickBot="1" x14ac:dyDescent="0.4">
      <c r="C29" s="98"/>
      <c r="D29" s="99"/>
      <c r="E29" s="76" t="s">
        <v>98</v>
      </c>
      <c r="F29" s="76" t="s">
        <v>64</v>
      </c>
      <c r="G29" s="76" t="s">
        <v>63</v>
      </c>
      <c r="H29" s="76" t="s">
        <v>62</v>
      </c>
    </row>
    <row r="32" spans="3:17" x14ac:dyDescent="0.3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4" spans="3:8" ht="32" x14ac:dyDescent="0.35">
      <c r="C34" s="71" t="s">
        <v>65</v>
      </c>
      <c r="D34" s="4" t="s">
        <v>37</v>
      </c>
      <c r="E34" s="60" t="s">
        <v>62</v>
      </c>
      <c r="F34" s="60" t="s">
        <v>63</v>
      </c>
      <c r="G34" s="60" t="s">
        <v>64</v>
      </c>
      <c r="H34" s="60" t="s">
        <v>98</v>
      </c>
    </row>
    <row r="35" spans="3:8" x14ac:dyDescent="0.5">
      <c r="C35" s="58"/>
      <c r="D35" s="59">
        <f>SUM(E35:H35)</f>
        <v>0</v>
      </c>
      <c r="E35" s="59"/>
      <c r="F35" s="59"/>
      <c r="G35" s="59"/>
      <c r="H35" s="59"/>
    </row>
    <row r="36" spans="3:8" x14ac:dyDescent="0.5">
      <c r="C36" s="81"/>
      <c r="D36" s="59">
        <f>SUM(E36:H36)</f>
        <v>0</v>
      </c>
      <c r="E36" s="82"/>
      <c r="F36" s="82"/>
      <c r="G36" s="82"/>
      <c r="H36" s="82"/>
    </row>
    <row r="37" spans="3:8" x14ac:dyDescent="0.35">
      <c r="C37" s="61" t="s">
        <v>44</v>
      </c>
      <c r="D37" s="61">
        <f>SUM(D35:D35)</f>
        <v>0</v>
      </c>
      <c r="E37" s="61">
        <f>SUM(E35:E36)</f>
        <v>0</v>
      </c>
      <c r="F37" s="61">
        <f>SUM(F35:F36)</f>
        <v>0</v>
      </c>
      <c r="G37" s="61">
        <f>SUM(G35:G36)</f>
        <v>0</v>
      </c>
      <c r="H37" s="61">
        <f>SUM(H35:H36)</f>
        <v>0</v>
      </c>
    </row>
    <row r="40" spans="3:8" x14ac:dyDescent="0.35">
      <c r="C40" s="72" t="s">
        <v>68</v>
      </c>
    </row>
    <row r="41" spans="3:8" x14ac:dyDescent="0.35">
      <c r="C41" s="78" t="s">
        <v>96</v>
      </c>
    </row>
    <row r="42" spans="3:8" x14ac:dyDescent="0.35">
      <c r="C42" s="78" t="s">
        <v>69</v>
      </c>
    </row>
    <row r="43" spans="3:8" x14ac:dyDescent="0.35">
      <c r="C43" s="78" t="s">
        <v>70</v>
      </c>
    </row>
  </sheetData>
  <mergeCells count="13">
    <mergeCell ref="C28:D29"/>
    <mergeCell ref="C12:D12"/>
    <mergeCell ref="C13:D13"/>
    <mergeCell ref="C14:D14"/>
    <mergeCell ref="C15:D15"/>
    <mergeCell ref="C16:D16"/>
    <mergeCell ref="C17:D17"/>
    <mergeCell ref="C18:D18"/>
    <mergeCell ref="C11:D11"/>
    <mergeCell ref="C26:D26"/>
    <mergeCell ref="C27:D27"/>
    <mergeCell ref="E26:H26"/>
    <mergeCell ref="E27:H27"/>
  </mergeCells>
  <conditionalFormatting sqref="M12:M18">
    <cfRule type="colorScale" priority="1">
      <colorScale>
        <cfvo type="min"/>
        <cfvo type="max"/>
        <color rgb="FFFCFCFF"/>
        <color rgb="FF63BE7B"/>
      </colorScale>
    </cfRule>
  </conditionalFormatting>
  <dataValidations count="2">
    <dataValidation type="list" allowBlank="1" showInputMessage="1" showErrorMessage="1" sqref="H12:H18" xr:uid="{08E41ABD-CAAF-4978-AFA4-D75B7599DF03}">
      <formula1>"سنوي,نصف سنوي,ربعي,شهري,أسبوعي,يومي"</formula1>
    </dataValidation>
    <dataValidation type="list" allowBlank="1" showInputMessage="1" showErrorMessage="1" sqref="E27" xr:uid="{D30B992E-F4A3-44A8-B4A8-7EE1A9FC4F55}">
      <formula1>"نموذج الماسة,نموذج الهرم,نموذج الهرم المقلوب"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B458-9B90-40D2-8A93-7AF3EBEB07DE}">
  <dimension ref="A2:A5"/>
  <sheetViews>
    <sheetView workbookViewId="0">
      <selection activeCell="A2" sqref="A2:A5"/>
    </sheetView>
  </sheetViews>
  <sheetFormatPr defaultRowHeight="14.5" x14ac:dyDescent="0.35"/>
  <sheetData>
    <row r="2" spans="1:1" ht="16" x14ac:dyDescent="0.5">
      <c r="A2" s="57" t="s">
        <v>48</v>
      </c>
    </row>
    <row r="3" spans="1:1" ht="16" x14ac:dyDescent="0.5">
      <c r="A3" s="57" t="s">
        <v>49</v>
      </c>
    </row>
    <row r="4" spans="1:1" ht="16" x14ac:dyDescent="0.5">
      <c r="A4" s="57" t="s">
        <v>50</v>
      </c>
    </row>
    <row r="5" spans="1:1" ht="16" x14ac:dyDescent="0.5">
      <c r="A5" s="57" t="s">
        <v>51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FEE3F420A0F84885EFDD8D0EE7D2FF" ma:contentTypeVersion="11" ma:contentTypeDescription="Create a new document." ma:contentTypeScope="" ma:versionID="237ebb84824fee7dca0342909b5903f5">
  <xsd:schema xmlns:xsd="http://www.w3.org/2001/XMLSchema" xmlns:xs="http://www.w3.org/2001/XMLSchema" xmlns:p="http://schemas.microsoft.com/office/2006/metadata/properties" xmlns:ns2="54ac99fa-ea48-4ce6-85e5-9fcc470e608a" xmlns:ns3="5a74d379-df3c-43c1-99be-0f85e7307278" targetNamespace="http://schemas.microsoft.com/office/2006/metadata/properties" ma:root="true" ma:fieldsID="5ee34231cc75bda7beef664464381a83" ns2:_="" ns3:_="">
    <xsd:import namespace="54ac99fa-ea48-4ce6-85e5-9fcc470e608a"/>
    <xsd:import namespace="5a74d379-df3c-43c1-99be-0f85e7307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c99fa-ea48-4ce6-85e5-9fcc470e6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e55ed9c-baae-4bd1-a66c-061a6827a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4d379-df3c-43c1-99be-0f85e7307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b1885fa-cd9c-4c53-a944-98c06eecbab0}" ma:internalName="TaxCatchAll" ma:showField="CatchAllData" ma:web="5a74d379-df3c-43c1-99be-0f85e7307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ac99fa-ea48-4ce6-85e5-9fcc470e608a">
      <Terms xmlns="http://schemas.microsoft.com/office/infopath/2007/PartnerControls"/>
    </lcf76f155ced4ddcb4097134ff3c332f>
    <TaxCatchAll xmlns="5a74d379-df3c-43c1-99be-0f85e7307278" xsi:nil="true"/>
  </documentManagement>
</p:properties>
</file>

<file path=customXml/itemProps1.xml><?xml version="1.0" encoding="utf-8"?>
<ds:datastoreItem xmlns:ds="http://schemas.openxmlformats.org/officeDocument/2006/customXml" ds:itemID="{78BDA1F8-30C8-4531-89F4-651CB40118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385B5-4FAE-4FBE-A2F1-3AD75C2AF1C6}"/>
</file>

<file path=customXml/itemProps3.xml><?xml version="1.0" encoding="utf-8"?>
<ds:datastoreItem xmlns:ds="http://schemas.openxmlformats.org/officeDocument/2006/customXml" ds:itemID="{41D92398-57B4-4830-BB6C-8752AE50B85B}">
  <ds:schemaRefs>
    <ds:schemaRef ds:uri="http://www.w3.org/XML/1998/namespace"/>
    <ds:schemaRef ds:uri="http://schemas.microsoft.com/office/2006/metadata/properties"/>
    <ds:schemaRef ds:uri="4243d5be-521d-4052-81ca-f0f31ea6f2da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9210500-b3fb-4ff2-a77f-01448d28e73a"/>
    <ds:schemaRef ds:uri="dc7cc170-192f-4727-9bc3-f2a630e944b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المقدمة</vt:lpstr>
      <vt:lpstr>المنهجية والافتراضات</vt:lpstr>
      <vt:lpstr>ملاحظات هامة</vt:lpstr>
      <vt:lpstr>تقرير الأعداد الحالي</vt:lpstr>
      <vt:lpstr>  تقرير عبء العمل</vt:lpstr>
      <vt:lpstr>الوحدة التنظيمية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Chehade, Hind (UAE)</dc:creator>
  <cp:keywords/>
  <dc:description/>
  <cp:lastModifiedBy>Ghada Alabodi</cp:lastModifiedBy>
  <cp:revision/>
  <dcterms:created xsi:type="dcterms:W3CDTF">2022-04-26T08:00:52Z</dcterms:created>
  <dcterms:modified xsi:type="dcterms:W3CDTF">2023-05-04T13:02:51Z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0x010100A5FEE3F420A0F84885EFDD8D0EE7D2FF</vt:lpwstr>
  </property>
  <property fmtid="{D5CDD505-2E9C-101B-9397-08002B2CF9AE}" pid="3" name="MediaServiceImageTags">
    <vt:lpwstr/>
  </property>
</Properties>
</file>